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60\20 大阪\2040 工務\外部読取不可\16-工務管理書類\9-ＨＰダウンロード書類\"/>
    </mc:Choice>
  </mc:AlternateContent>
  <xr:revisionPtr revIDLastSave="0" documentId="13_ncr:1_{C71FDB26-2473-43D2-8524-CA471220577E}" xr6:coauthVersionLast="36" xr6:coauthVersionMax="36" xr10:uidLastSave="{00000000-0000-0000-0000-000000000000}"/>
  <workbookProtection workbookAlgorithmName="SHA-512" workbookHashValue="N1r2l5XAMIFHskex+hGpywRlVYUqloj+2OoZCXRqtIWDl6jKAkLqYPppi28Ynbcgtwlyv1ELzSqVMKna0LSTHA==" workbookSaltValue="zjfsFeOg5pq7bZzNxw38Zg==" workbookSpinCount="100000" lockStructure="1"/>
  <bookViews>
    <workbookView xWindow="3510" yWindow="45" windowWidth="22590" windowHeight="15525" xr2:uid="{00000000-000D-0000-FFFF-FFFF00000000}"/>
  </bookViews>
  <sheets>
    <sheet name="見積書（表紙）" sheetId="1" r:id="rId1"/>
    <sheet name="見積内訳書（必要でしたらご利用下さい）" sheetId="4" r:id="rId2"/>
  </sheets>
  <definedNames>
    <definedName name="_xlnm.Print_Area" localSheetId="0">'見積書（表紙）'!$C$1:$AN$54</definedName>
  </definedNames>
  <calcPr calcId="191029"/>
</workbook>
</file>

<file path=xl/calcChain.xml><?xml version="1.0" encoding="utf-8"?>
<calcChain xmlns="http://schemas.openxmlformats.org/spreadsheetml/2006/main">
  <c r="A19" i="1" l="1"/>
  <c r="C424" i="4"/>
  <c r="C382" i="4"/>
  <c r="C340" i="4"/>
  <c r="C298" i="4"/>
  <c r="C256" i="4"/>
  <c r="C214" i="4"/>
  <c r="C172" i="4"/>
  <c r="C130" i="4"/>
  <c r="C88" i="4"/>
  <c r="C46" i="4"/>
  <c r="C4" i="4"/>
  <c r="AR21" i="1" l="1"/>
  <c r="AQ21" i="1"/>
  <c r="AR20" i="1"/>
  <c r="AQ20" i="1"/>
  <c r="AR19" i="1"/>
  <c r="AQ19" i="1"/>
  <c r="AS20" i="1"/>
  <c r="AR18" i="1"/>
  <c r="AQ18" i="1"/>
  <c r="AR17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9" i="1"/>
  <c r="W16" i="1" s="1"/>
  <c r="AQ9" i="1"/>
  <c r="W13" i="1" s="1"/>
  <c r="M13" i="1" l="1"/>
  <c r="AS9" i="1"/>
  <c r="W19" i="1" s="1"/>
  <c r="AS15" i="1"/>
  <c r="AS12" i="1"/>
  <c r="AS17" i="1"/>
  <c r="I16" i="1"/>
  <c r="E16" i="1"/>
  <c r="K13" i="1"/>
  <c r="G16" i="1"/>
  <c r="F16" i="1"/>
  <c r="AS11" i="1"/>
  <c r="I13" i="1"/>
  <c r="AS13" i="1"/>
  <c r="AS16" i="1"/>
  <c r="AS18" i="1"/>
  <c r="A22" i="1"/>
  <c r="AT14" i="1" s="1"/>
  <c r="AS14" i="1"/>
  <c r="N13" i="1"/>
  <c r="F13" i="1"/>
  <c r="O13" i="1"/>
  <c r="Q13" i="1"/>
  <c r="V13" i="1"/>
  <c r="S13" i="1"/>
  <c r="K16" i="1"/>
  <c r="G13" i="1"/>
  <c r="AS19" i="1"/>
  <c r="E13" i="1"/>
  <c r="AS21" i="1"/>
  <c r="E19" i="1" s="1"/>
  <c r="V16" i="1"/>
  <c r="S16" i="1"/>
  <c r="Q16" i="1"/>
  <c r="O16" i="1"/>
  <c r="N16" i="1"/>
  <c r="M16" i="1"/>
  <c r="I19" i="1" l="1"/>
  <c r="AT13" i="1"/>
  <c r="O22" i="1" s="1"/>
  <c r="Q19" i="1"/>
  <c r="N19" i="1"/>
  <c r="K19" i="1"/>
  <c r="AT19" i="1"/>
  <c r="S19" i="1"/>
  <c r="V19" i="1"/>
  <c r="AT20" i="1"/>
  <c r="M19" i="1"/>
  <c r="AT15" i="1"/>
  <c r="N22" i="1" s="1"/>
  <c r="G19" i="1"/>
  <c r="AT21" i="1"/>
  <c r="E22" i="1" s="1"/>
  <c r="AT18" i="1"/>
  <c r="G22" i="1" s="1"/>
  <c r="AT17" i="1"/>
  <c r="AT16" i="1"/>
  <c r="AT12" i="1"/>
  <c r="AT11" i="1"/>
  <c r="AT9" i="1"/>
  <c r="W22" i="1" s="1"/>
  <c r="O19" i="1"/>
  <c r="F19" i="1"/>
  <c r="F22" i="1" l="1"/>
  <c r="M22" i="1"/>
  <c r="V22" i="1"/>
  <c r="I22" i="1"/>
  <c r="S22" i="1"/>
  <c r="Q22" i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大阪本店工務積算部（川登博美）</author>
  </authors>
  <commentList>
    <comment ref="AB8" authorId="0" shapeId="0" xr:uid="{4AE17F3F-E4FE-42E3-822E-7B5CF2CAFC35}">
      <text>
        <r>
          <rPr>
            <sz val="9"/>
            <color indexed="81"/>
            <rFont val="MS P ゴシック"/>
            <family val="3"/>
            <charset val="128"/>
          </rPr>
          <t>英数９文字以下で設定して下さい。</t>
        </r>
      </text>
    </comment>
  </commentList>
</comments>
</file>

<file path=xl/sharedStrings.xml><?xml version="1.0" encoding="utf-8"?>
<sst xmlns="http://schemas.openxmlformats.org/spreadsheetml/2006/main" count="307" uniqueCount="93">
  <si>
    <t>見　  積　  書</t>
    <rPh sb="0" eb="1">
      <t>ミ</t>
    </rPh>
    <rPh sb="4" eb="5">
      <t>セキ</t>
    </rPh>
    <rPh sb="8" eb="9">
      <t>ショ</t>
    </rPh>
    <phoneticPr fontId="3"/>
  </si>
  <si>
    <t>Ｐ．</t>
    <phoneticPr fontId="3"/>
  </si>
  <si>
    <t>１／</t>
    <phoneticPr fontId="3"/>
  </si>
  <si>
    <t>栗本建設工業株式会社　御中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rPh sb="11" eb="13">
      <t>オンチュウ</t>
    </rPh>
    <phoneticPr fontId="3"/>
  </si>
  <si>
    <t>見積年月日</t>
    <rPh sb="0" eb="2">
      <t>ミツモリ</t>
    </rPh>
    <rPh sb="2" eb="5">
      <t>ネンガッピ</t>
    </rPh>
    <phoneticPr fontId="3"/>
  </si>
  <si>
    <t>(イ)</t>
    <phoneticPr fontId="3"/>
  </si>
  <si>
    <t>百万</t>
    <phoneticPr fontId="3"/>
  </si>
  <si>
    <t>千</t>
    <phoneticPr fontId="3"/>
  </si>
  <si>
    <t>円</t>
    <phoneticPr fontId="3"/>
  </si>
  <si>
    <t>協力会社コード</t>
    <phoneticPr fontId="3"/>
  </si>
  <si>
    <t>工事価格の見積金額</t>
    <rPh sb="0" eb="2">
      <t>コウジ</t>
    </rPh>
    <rPh sb="2" eb="4">
      <t>カカク</t>
    </rPh>
    <rPh sb="5" eb="7">
      <t>ミツモリ</t>
    </rPh>
    <rPh sb="7" eb="9">
      <t>キンガク</t>
    </rPh>
    <phoneticPr fontId="3"/>
  </si>
  <si>
    <t>住　　　所</t>
    <phoneticPr fontId="3"/>
  </si>
  <si>
    <t>〒</t>
    <phoneticPr fontId="3"/>
  </si>
  <si>
    <t>上記に含まれる法定福利費</t>
    <rPh sb="0" eb="2">
      <t>ジョウキ</t>
    </rPh>
    <rPh sb="3" eb="4">
      <t>フク</t>
    </rPh>
    <rPh sb="7" eb="9">
      <t>ホウテイ</t>
    </rPh>
    <rPh sb="9" eb="11">
      <t>フクリ</t>
    </rPh>
    <rPh sb="11" eb="12">
      <t>ヒ</t>
    </rPh>
    <phoneticPr fontId="3"/>
  </si>
  <si>
    <t>(ロ)</t>
    <phoneticPr fontId="3"/>
  </si>
  <si>
    <t>協力会社</t>
    <phoneticPr fontId="3"/>
  </si>
  <si>
    <t>同上に係る消費税額等</t>
    <rPh sb="0" eb="2">
      <t>ドウジョウ</t>
    </rPh>
    <rPh sb="3" eb="4">
      <t>カカ</t>
    </rPh>
    <rPh sb="5" eb="8">
      <t>ショウヒゼイ</t>
    </rPh>
    <rPh sb="8" eb="9">
      <t>ガク</t>
    </rPh>
    <rPh sb="9" eb="10">
      <t>トウ</t>
    </rPh>
    <phoneticPr fontId="3"/>
  </si>
  <si>
    <t>(イ)+(ロ)</t>
    <phoneticPr fontId="3"/>
  </si>
  <si>
    <t>電話番号</t>
    <phoneticPr fontId="3"/>
  </si>
  <si>
    <t>見積金額</t>
    <rPh sb="0" eb="2">
      <t>ミツモリ</t>
    </rPh>
    <rPh sb="2" eb="4">
      <t>キンガク</t>
    </rPh>
    <phoneticPr fontId="3"/>
  </si>
  <si>
    <t>ＦＡＸ番号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</si>
  <si>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</si>
  <si>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</si>
  <si>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(ハ)</t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</si>
  <si>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</si>
  <si>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</si>
  <si>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</si>
  <si>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非課税</t>
    <rPh sb="0" eb="3">
      <t>ヒカゼイ</t>
    </rPh>
    <phoneticPr fontId="3"/>
  </si>
  <si>
    <t>工事価格の見積査定額</t>
    <rPh sb="0" eb="2">
      <t>コウジ</t>
    </rPh>
    <rPh sb="2" eb="4">
      <t>カカク</t>
    </rPh>
    <rPh sb="5" eb="7">
      <t>ミツモリ</t>
    </rPh>
    <rPh sb="7" eb="9">
      <t>サテイ</t>
    </rPh>
    <rPh sb="9" eb="10">
      <t>ガク</t>
    </rPh>
    <phoneticPr fontId="3"/>
  </si>
  <si>
    <t>工事日程</t>
    <rPh sb="0" eb="2">
      <t>コウジ</t>
    </rPh>
    <rPh sb="2" eb="4">
      <t>ニッテイ</t>
    </rPh>
    <phoneticPr fontId="3"/>
  </si>
  <si>
    <t>指示通り</t>
    <rPh sb="0" eb="2">
      <t>シジ</t>
    </rPh>
    <rPh sb="2" eb="3">
      <t>ドオ</t>
    </rPh>
    <phoneticPr fontId="3"/>
  </si>
  <si>
    <t>・</t>
    <phoneticPr fontId="3"/>
  </si>
  <si>
    <t>自</t>
    <rPh sb="0" eb="1">
      <t>ジ</t>
    </rPh>
    <phoneticPr fontId="3"/>
  </si>
  <si>
    <t>納期</t>
    <rPh sb="0" eb="2">
      <t>ノウキ</t>
    </rPh>
    <phoneticPr fontId="3"/>
  </si>
  <si>
    <t>至</t>
    <rPh sb="0" eb="1">
      <t>イタル</t>
    </rPh>
    <phoneticPr fontId="3"/>
  </si>
  <si>
    <t>(ニ)</t>
    <phoneticPr fontId="3"/>
  </si>
  <si>
    <t>支払条件</t>
    <rPh sb="0" eb="2">
      <t>シハライ</t>
    </rPh>
    <rPh sb="2" eb="4">
      <t>ジョウケン</t>
    </rPh>
    <phoneticPr fontId="3"/>
  </si>
  <si>
    <t>御社規定の通り</t>
    <rPh sb="0" eb="2">
      <t>オンシャ</t>
    </rPh>
    <rPh sb="2" eb="4">
      <t>キテイ</t>
    </rPh>
    <rPh sb="5" eb="6">
      <t>トオ</t>
    </rPh>
    <phoneticPr fontId="3"/>
  </si>
  <si>
    <t>・</t>
    <phoneticPr fontId="3"/>
  </si>
  <si>
    <t>現金</t>
    <rPh sb="0" eb="2">
      <t>ゲンキン</t>
    </rPh>
    <phoneticPr fontId="3"/>
  </si>
  <si>
    <t>％</t>
    <phoneticPr fontId="3"/>
  </si>
  <si>
    <t>手形</t>
    <rPh sb="0" eb="2">
      <t>テガタ</t>
    </rPh>
    <phoneticPr fontId="3"/>
  </si>
  <si>
    <t>(ハ)+(ニ)</t>
    <phoneticPr fontId="3"/>
  </si>
  <si>
    <t>注文金額</t>
    <rPh sb="0" eb="2">
      <t>チュウモン</t>
    </rPh>
    <rPh sb="2" eb="4">
      <t>キンガク</t>
    </rPh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</si>
  <si>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</si>
  <si>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見積査定日</t>
    <rPh sb="0" eb="2">
      <t>ミツモリ</t>
    </rPh>
    <rPh sb="2" eb="4">
      <t>サテイ</t>
    </rPh>
    <rPh sb="4" eb="5">
      <t>ビ</t>
    </rPh>
    <phoneticPr fontId="3"/>
  </si>
  <si>
    <t>見積条件</t>
    <rPh sb="0" eb="2">
      <t>ミツモリ</t>
    </rPh>
    <rPh sb="2" eb="4">
      <t>ジョウケン</t>
    </rPh>
    <phoneticPr fontId="3"/>
  </si>
  <si>
    <t>項目コード</t>
    <rPh sb="0" eb="2">
      <t>コウモク</t>
    </rPh>
    <phoneticPr fontId="3"/>
  </si>
  <si>
    <t>項　　目</t>
    <rPh sb="0" eb="1">
      <t>コウ</t>
    </rPh>
    <rPh sb="3" eb="4">
      <t>メ</t>
    </rPh>
    <phoneticPr fontId="3"/>
  </si>
  <si>
    <t>見　積　査　定　額　の　内　訳</t>
    <rPh sb="0" eb="1">
      <t>ミ</t>
    </rPh>
    <rPh sb="2" eb="3">
      <t>セキ</t>
    </rPh>
    <rPh sb="4" eb="5">
      <t>サ</t>
    </rPh>
    <rPh sb="6" eb="7">
      <t>サダム</t>
    </rPh>
    <rPh sb="8" eb="9">
      <t>ガク</t>
    </rPh>
    <rPh sb="12" eb="13">
      <t>ウチ</t>
    </rPh>
    <rPh sb="14" eb="15">
      <t>ヤク</t>
    </rPh>
    <phoneticPr fontId="3"/>
  </si>
  <si>
    <t>百万</t>
    <phoneticPr fontId="3"/>
  </si>
  <si>
    <t>千</t>
    <phoneticPr fontId="3"/>
  </si>
  <si>
    <t>円</t>
    <phoneticPr fontId="3"/>
  </si>
  <si>
    <t>(注)</t>
    <rPh sb="1" eb="2">
      <t>チュウ</t>
    </rPh>
    <phoneticPr fontId="3"/>
  </si>
  <si>
    <t>1. 太枠内のみ記入して下さい。</t>
    <rPh sb="3" eb="5">
      <t>フトワク</t>
    </rPh>
    <rPh sb="5" eb="6">
      <t>ナイ</t>
    </rPh>
    <rPh sb="8" eb="10">
      <t>キニュウ</t>
    </rPh>
    <rPh sb="12" eb="13">
      <t>クダ</t>
    </rPh>
    <phoneticPr fontId="3"/>
  </si>
  <si>
    <t>2. 見積金額の頭部には￥のマークをつけて下さい。</t>
    <rPh sb="3" eb="5">
      <t>ミツモリ</t>
    </rPh>
    <rPh sb="5" eb="7">
      <t>キンガク</t>
    </rPh>
    <rPh sb="8" eb="10">
      <t>トウブ</t>
    </rPh>
    <rPh sb="21" eb="22">
      <t>クダ</t>
    </rPh>
    <phoneticPr fontId="3"/>
  </si>
  <si>
    <t>㊞</t>
    <phoneticPr fontId="3"/>
  </si>
  <si>
    <t>栗本建設工業株式会社　　2017.04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</si>
  <si>
    <t>工務00-08-02(記録）</t>
    <rPh sb="0" eb="2">
      <t>コウム</t>
    </rPh>
    <rPh sb="11" eb="13">
      <t>キロク</t>
    </rPh>
    <phoneticPr fontId="3"/>
  </si>
  <si>
    <t>見積金額記入欄</t>
    <rPh sb="0" eb="2">
      <t>ミツモリ</t>
    </rPh>
    <rPh sb="2" eb="4">
      <t>キンガク</t>
    </rPh>
    <rPh sb="4" eb="6">
      <t>キニュウ</t>
    </rPh>
    <rPh sb="6" eb="7">
      <t>ラン</t>
    </rPh>
    <phoneticPr fontId="3"/>
  </si>
  <si>
    <t>法定福利費記入欄</t>
    <rPh sb="0" eb="2">
      <t>ホウテイ</t>
    </rPh>
    <rPh sb="2" eb="4">
      <t>フクリ</t>
    </rPh>
    <rPh sb="4" eb="5">
      <t>ヒ</t>
    </rPh>
    <rPh sb="5" eb="7">
      <t>キニュウ</t>
    </rPh>
    <rPh sb="7" eb="8">
      <t>ラン</t>
    </rPh>
    <phoneticPr fontId="3"/>
  </si>
  <si>
    <t>見積内訳書</t>
    <rPh sb="0" eb="1">
      <t>ミ</t>
    </rPh>
    <rPh sb="1" eb="2">
      <t>セキ</t>
    </rPh>
    <rPh sb="2" eb="3">
      <t>ウチ</t>
    </rPh>
    <rPh sb="3" eb="4">
      <t>ヤク</t>
    </rPh>
    <rPh sb="4" eb="5">
      <t>ショ</t>
    </rPh>
    <phoneticPr fontId="3"/>
  </si>
  <si>
    <t>(工事価格)</t>
    <rPh sb="1" eb="3">
      <t>コウジ</t>
    </rPh>
    <rPh sb="3" eb="5">
      <t>カカク</t>
    </rPh>
    <phoneticPr fontId="3"/>
  </si>
  <si>
    <t>P.</t>
    <phoneticPr fontId="3"/>
  </si>
  <si>
    <t>名称</t>
    <rPh sb="0" eb="2">
      <t>メイショウ</t>
    </rPh>
    <phoneticPr fontId="3"/>
  </si>
  <si>
    <t>仕様・規格・寸法</t>
    <rPh sb="0" eb="2">
      <t>シヨウ</t>
    </rPh>
    <rPh sb="3" eb="5">
      <t>キカク</t>
    </rPh>
    <rPh sb="6" eb="8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</si>
  <si>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</si>
  <si>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</si>
  <si>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</si>
  <si>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</si>
  <si>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</si>
  <si>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(注)　1.</t>
    <rPh sb="1" eb="2">
      <t>チュウ</t>
    </rPh>
    <phoneticPr fontId="3"/>
  </si>
  <si>
    <t>2.</t>
    <phoneticPr fontId="3"/>
  </si>
  <si>
    <t>3.</t>
    <phoneticPr fontId="3"/>
  </si>
  <si>
    <t>数量、単価、金額は、下段のみに記入し、上段は空白にして下さい。</t>
    <rPh sb="0" eb="2">
      <t>スウリョウ</t>
    </rPh>
    <rPh sb="3" eb="5">
      <t>タンカ</t>
    </rPh>
    <rPh sb="6" eb="8">
      <t>キンガク</t>
    </rPh>
    <rPh sb="10" eb="12">
      <t>ゲダン</t>
    </rPh>
    <rPh sb="15" eb="17">
      <t>キニュウ</t>
    </rPh>
    <rPh sb="19" eb="21">
      <t>ジョウダン</t>
    </rPh>
    <rPh sb="22" eb="24">
      <t>クウハク</t>
    </rPh>
    <rPh sb="27" eb="28">
      <t>クダ</t>
    </rPh>
    <phoneticPr fontId="3"/>
  </si>
  <si>
    <t>上段に記入のない注文書、注文請書(見積内訳書)の単価は、見積査定額の値引率とします。(増減工事を含む)</t>
    <rPh sb="0" eb="2">
      <t>ジョウダン</t>
    </rPh>
    <rPh sb="3" eb="5">
      <t>キニュウ</t>
    </rPh>
    <rPh sb="8" eb="11">
      <t>チュウモンショ</t>
    </rPh>
    <rPh sb="12" eb="14">
      <t>チュウモン</t>
    </rPh>
    <rPh sb="14" eb="16">
      <t>ウケショ</t>
    </rPh>
    <rPh sb="17" eb="19">
      <t>ミツモリ</t>
    </rPh>
    <rPh sb="19" eb="22">
      <t>ウチワケショ</t>
    </rPh>
    <rPh sb="24" eb="26">
      <t>タンカ</t>
    </rPh>
    <rPh sb="28" eb="30">
      <t>ミツモリ</t>
    </rPh>
    <rPh sb="30" eb="32">
      <t>サテイ</t>
    </rPh>
    <rPh sb="32" eb="33">
      <t>ガク</t>
    </rPh>
    <rPh sb="34" eb="36">
      <t>ネビキ</t>
    </rPh>
    <rPh sb="36" eb="37">
      <t>リツ</t>
    </rPh>
    <rPh sb="43" eb="45">
      <t>ゾウゲン</t>
    </rPh>
    <rPh sb="45" eb="47">
      <t>コウジ</t>
    </rPh>
    <rPh sb="48" eb="49">
      <t>フク</t>
    </rPh>
    <phoneticPr fontId="3"/>
  </si>
  <si>
    <t>見積書は2部提出してください。</t>
    <rPh sb="0" eb="3">
      <t>ミツモリショ</t>
    </rPh>
    <rPh sb="5" eb="6">
      <t>ブ</t>
    </rPh>
    <rPh sb="6" eb="8">
      <t>テイシュツ</t>
    </rPh>
    <phoneticPr fontId="3"/>
  </si>
  <si>
    <t>工務00-08-02(記録)</t>
    <rPh sb="0" eb="2">
      <t>コウム</t>
    </rPh>
    <rPh sb="11" eb="13">
      <t>キロク</t>
    </rPh>
    <phoneticPr fontId="3"/>
  </si>
  <si>
    <t>栗本建設工業株式会社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</si>
  <si>
    <t>1999.08</t>
    <phoneticPr fontId="3"/>
  </si>
  <si>
    <t>／</t>
    <phoneticPr fontId="3"/>
  </si>
  <si>
    <t>課税 8％</t>
    <rPh sb="0" eb="2">
      <t>カゼイ</t>
    </rPh>
    <phoneticPr fontId="3"/>
  </si>
  <si>
    <t>課税 10％</t>
    <rPh sb="0" eb="2">
      <t>カゼイ</t>
    </rPh>
    <phoneticPr fontId="3"/>
  </si>
  <si>
    <t>課税率・非課税記入欄</t>
    <rPh sb="0" eb="2">
      <t>カゼイ</t>
    </rPh>
    <rPh sb="2" eb="3">
      <t>リツ</t>
    </rPh>
    <rPh sb="4" eb="7">
      <t>ヒカゼイ</t>
    </rPh>
    <rPh sb="7" eb="9">
      <t>キニュウ</t>
    </rPh>
    <rPh sb="9" eb="10">
      <t>ラン</t>
    </rPh>
    <phoneticPr fontId="3"/>
  </si>
  <si>
    <t>令和 　　　　年 　　　　月 　　　　日</t>
    <rPh sb="0" eb="2">
      <t>レイワ</t>
    </rPh>
    <phoneticPr fontId="3"/>
  </si>
  <si>
    <t>令和　　　年　　　月　　　日</t>
    <rPh sb="0" eb="2">
      <t>レイワ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</si>
  <si>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</si>
  <si>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令和 　年 　月 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</si>
  <si>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 　年 　月 　日</t>
    <phoneticPr fontId="3"/>
  </si>
  <si>
    <t>見積番号</t>
    <phoneticPr fontId="3"/>
  </si>
  <si>
    <t>工事下請基本契約番号</t>
    <phoneticPr fontId="3"/>
  </si>
  <si>
    <t>　下記の通りお見積申し上げます。</t>
    <phoneticPr fontId="3"/>
  </si>
  <si>
    <t>インボイス登録番号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</si>
</sst>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auto="1"/>
      </top>
      <bottom/>
      <diagonal/>
    </border>
    <border>
      <left/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499984740745262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14996795556505021"/>
      </left>
      <right style="hair">
        <color auto="1"/>
      </right>
      <top/>
      <bottom/>
      <diagonal/>
    </border>
    <border>
      <left style="hair">
        <color auto="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auto="1"/>
      </bottom>
      <diagonal/>
    </border>
    <border>
      <left/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/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/>
      <diagonal/>
    </border>
    <border>
      <left/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medium">
        <color auto="1"/>
      </bottom>
      <diagonal/>
    </border>
    <border>
      <left/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/>
      <right/>
      <top style="hair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hair">
        <color auto="1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thin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thin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</cellStyleXfs>
  <cellXfs count="4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38" fontId="2" fillId="0" borderId="60" xfId="1" applyFont="1" applyFill="1" applyBorder="1" applyAlignment="1" applyProtection="1">
      <alignment vertical="center"/>
      <protection locked="0"/>
    </xf>
    <xf numFmtId="0" fontId="9" fillId="0" borderId="63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6" xfId="0" applyFont="1" applyBorder="1" applyAlignment="1">
      <alignment vertical="center"/>
    </xf>
    <xf numFmtId="0" fontId="2" fillId="0" borderId="9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6" xfId="0" applyFont="1" applyBorder="1">
      <alignment vertical="center"/>
    </xf>
    <xf numFmtId="0" fontId="9" fillId="0" borderId="9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" fillId="0" borderId="99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2" fillId="0" borderId="128" xfId="0" applyFont="1" applyBorder="1">
      <alignment vertical="center"/>
    </xf>
    <xf numFmtId="0" fontId="2" fillId="0" borderId="131" xfId="0" applyFont="1" applyBorder="1">
      <alignment vertical="center"/>
    </xf>
    <xf numFmtId="0" fontId="2" fillId="0" borderId="13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3" xfId="0" applyFont="1" applyBorder="1">
      <alignment vertical="center"/>
    </xf>
    <xf numFmtId="0" fontId="2" fillId="0" borderId="136" xfId="0" applyFont="1" applyBorder="1">
      <alignment vertical="center"/>
    </xf>
    <xf numFmtId="0" fontId="2" fillId="0" borderId="139" xfId="0" applyFont="1" applyBorder="1">
      <alignment vertical="center"/>
    </xf>
    <xf numFmtId="0" fontId="2" fillId="0" borderId="140" xfId="0" applyFont="1" applyBorder="1">
      <alignment vertical="center"/>
    </xf>
    <xf numFmtId="0" fontId="2" fillId="0" borderId="141" xfId="0" applyFont="1" applyBorder="1">
      <alignment vertical="center"/>
    </xf>
    <xf numFmtId="0" fontId="2" fillId="0" borderId="142" xfId="0" applyFont="1" applyBorder="1">
      <alignment vertical="center"/>
    </xf>
    <xf numFmtId="0" fontId="2" fillId="0" borderId="143" xfId="0" applyFont="1" applyBorder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/>
    </xf>
    <xf numFmtId="0" fontId="14" fillId="0" borderId="148" xfId="0" applyFont="1" applyBorder="1" applyAlignment="1">
      <alignment horizontal="center" vertical="center"/>
    </xf>
    <xf numFmtId="0" fontId="2" fillId="0" borderId="0" xfId="0" applyFont="1" applyBorder="1" applyAlignment="1"/>
    <xf numFmtId="0" fontId="14" fillId="0" borderId="148" xfId="0" applyFont="1" applyBorder="1" applyAlignment="1">
      <alignment horizontal="center"/>
    </xf>
    <xf numFmtId="0" fontId="2" fillId="2" borderId="14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7" fillId="0" borderId="0" xfId="0" applyFont="1" applyAlignment="1"/>
    <xf numFmtId="0" fontId="17" fillId="0" borderId="157" xfId="0" applyFont="1" applyBorder="1">
      <alignment vertical="center"/>
    </xf>
    <xf numFmtId="0" fontId="17" fillId="0" borderId="159" xfId="0" applyFont="1" applyBorder="1">
      <alignment vertical="center"/>
    </xf>
    <xf numFmtId="0" fontId="17" fillId="0" borderId="156" xfId="0" applyFont="1" applyBorder="1">
      <alignment vertical="center"/>
    </xf>
    <xf numFmtId="0" fontId="5" fillId="0" borderId="160" xfId="0" applyFont="1" applyBorder="1" applyAlignment="1">
      <alignment horizontal="distributed" justifyLastLine="1"/>
    </xf>
    <xf numFmtId="0" fontId="5" fillId="0" borderId="0" xfId="0" applyFont="1" applyAlignment="1">
      <alignment vertical="center"/>
    </xf>
    <xf numFmtId="0" fontId="7" fillId="0" borderId="154" xfId="0" applyFont="1" applyBorder="1" applyAlignment="1" applyProtection="1">
      <alignment horizontal="center"/>
      <protection locked="0"/>
    </xf>
    <xf numFmtId="0" fontId="5" fillId="0" borderId="152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38" fontId="18" fillId="0" borderId="127" xfId="1" applyFont="1" applyBorder="1" applyAlignment="1" applyProtection="1">
      <protection locked="0"/>
    </xf>
    <xf numFmtId="38" fontId="18" fillId="0" borderId="129" xfId="1" applyFont="1" applyBorder="1" applyAlignment="1" applyProtection="1">
      <protection locked="0"/>
    </xf>
    <xf numFmtId="38" fontId="18" fillId="0" borderId="163" xfId="1" applyFont="1" applyBorder="1" applyAlignment="1" applyProtection="1">
      <protection locked="0"/>
    </xf>
    <xf numFmtId="38" fontId="18" fillId="0" borderId="164" xfId="1" applyFont="1" applyBorder="1" applyAlignment="1" applyProtection="1"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38" fontId="18" fillId="0" borderId="149" xfId="1" applyFont="1" applyBorder="1" applyAlignment="1" applyProtection="1"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38" fontId="18" fillId="0" borderId="157" xfId="1" applyFont="1" applyBorder="1" applyAlignment="1" applyProtection="1">
      <protection locked="0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top"/>
    </xf>
    <xf numFmtId="0" fontId="7" fillId="0" borderId="89" xfId="0" applyFont="1" applyBorder="1" applyAlignment="1">
      <alignment horizontal="distributed" vertical="center" justifyLastLine="1"/>
    </xf>
    <xf numFmtId="0" fontId="7" fillId="0" borderId="90" xfId="0" applyFont="1" applyBorder="1" applyAlignment="1">
      <alignment horizontal="distributed" vertical="center" justifyLastLine="1"/>
    </xf>
    <xf numFmtId="177" fontId="2" fillId="2" borderId="170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91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92" xfId="0" applyNumberFormat="1" applyFont="1" applyFill="1" applyBorder="1" applyAlignment="1" applyProtection="1">
      <alignment horizontal="distributed" vertical="center" indent="2"/>
      <protection locked="0"/>
    </xf>
    <xf numFmtId="0" fontId="13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0" xfId="0" applyFont="1" applyBorder="1" applyAlignment="1"/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5" xfId="0" applyFont="1" applyBorder="1" applyAlignment="1">
      <alignment horizontal="right" vertical="center"/>
    </xf>
    <xf numFmtId="0" fontId="9" fillId="0" borderId="66" xfId="0" applyFont="1" applyBorder="1" applyAlignment="1">
      <alignment horizontal="right"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43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7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0" borderId="74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38" fontId="2" fillId="2" borderId="146" xfId="1" applyFont="1" applyFill="1" applyBorder="1" applyAlignment="1" applyProtection="1">
      <alignment horizontal="center" vertical="center"/>
      <protection locked="0"/>
    </xf>
    <xf numFmtId="38" fontId="2" fillId="2" borderId="147" xfId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7" fillId="0" borderId="104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7" fillId="0" borderId="93" xfId="0" applyFont="1" applyBorder="1" applyAlignment="1">
      <alignment horizontal="distributed" vertical="center" justifyLastLine="1"/>
    </xf>
    <xf numFmtId="0" fontId="7" fillId="0" borderId="94" xfId="0" applyFont="1" applyBorder="1" applyAlignment="1">
      <alignment horizontal="distributed" vertical="center" justifyLastLine="1"/>
    </xf>
    <xf numFmtId="0" fontId="2" fillId="2" borderId="83" xfId="0" applyFont="1" applyFill="1" applyBorder="1" applyAlignment="1" applyProtection="1">
      <alignment vertical="center"/>
      <protection locked="0"/>
    </xf>
    <xf numFmtId="0" fontId="2" fillId="2" borderId="88" xfId="0" applyFont="1" applyFill="1" applyBorder="1" applyAlignment="1" applyProtection="1">
      <alignment vertical="center"/>
      <protection locked="0"/>
    </xf>
    <xf numFmtId="38" fontId="15" fillId="0" borderId="0" xfId="1" applyFont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78" xfId="0" applyFont="1" applyBorder="1">
      <alignment vertical="center"/>
    </xf>
    <xf numFmtId="0" fontId="10" fillId="0" borderId="86" xfId="0" applyFont="1" applyBorder="1">
      <alignment vertical="center"/>
    </xf>
    <xf numFmtId="0" fontId="10" fillId="0" borderId="87" xfId="0" applyFont="1" applyBorder="1">
      <alignment vertical="center"/>
    </xf>
    <xf numFmtId="0" fontId="5" fillId="0" borderId="88" xfId="0" applyFont="1" applyBorder="1" applyAlignment="1">
      <alignment horizontal="center" vertical="center"/>
    </xf>
    <xf numFmtId="0" fontId="9" fillId="0" borderId="109" xfId="0" applyFont="1" applyBorder="1" applyAlignment="1">
      <alignment horizontal="right" vertical="center"/>
    </xf>
    <xf numFmtId="0" fontId="7" fillId="0" borderId="89" xfId="0" applyFont="1" applyFill="1" applyBorder="1" applyAlignment="1">
      <alignment horizontal="distributed" vertical="center"/>
    </xf>
    <xf numFmtId="0" fontId="7" fillId="0" borderId="9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2" fillId="2" borderId="91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distributed" vertical="center"/>
    </xf>
    <xf numFmtId="0" fontId="7" fillId="0" borderId="28" xfId="0" applyFont="1" applyFill="1" applyBorder="1" applyAlignment="1">
      <alignment horizontal="distributed" vertical="center"/>
    </xf>
    <xf numFmtId="0" fontId="7" fillId="0" borderId="58" xfId="0" applyFont="1" applyFill="1" applyBorder="1" applyAlignment="1">
      <alignment horizontal="distributed" vertical="center"/>
    </xf>
    <xf numFmtId="0" fontId="7" fillId="0" borderId="59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8" fillId="0" borderId="9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00" xfId="0" applyFont="1" applyBorder="1" applyAlignment="1">
      <alignment horizontal="right" vertical="center"/>
    </xf>
    <xf numFmtId="0" fontId="9" fillId="0" borderId="101" xfId="0" applyFont="1" applyBorder="1" applyAlignment="1">
      <alignment horizontal="right" vertical="center"/>
    </xf>
    <xf numFmtId="177" fontId="2" fillId="2" borderId="0" xfId="0" applyNumberFormat="1" applyFont="1" applyFill="1" applyBorder="1" applyAlignment="1" applyProtection="1">
      <alignment horizontal="distributed" vertical="center" indent="1"/>
      <protection locked="0"/>
    </xf>
    <xf numFmtId="177" fontId="2" fillId="2" borderId="29" xfId="0" applyNumberFormat="1" applyFont="1" applyFill="1" applyBorder="1" applyAlignment="1" applyProtection="1">
      <alignment horizontal="distributed" vertical="center" indent="1"/>
      <protection locked="0"/>
    </xf>
    <xf numFmtId="0" fontId="8" fillId="0" borderId="10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7" fillId="2" borderId="93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7" fillId="2" borderId="8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111" xfId="0" applyFont="1" applyFill="1" applyBorder="1" applyAlignment="1">
      <alignment horizontal="distributed" vertical="center"/>
    </xf>
    <xf numFmtId="0" fontId="7" fillId="0" borderId="112" xfId="0" applyFont="1" applyFill="1" applyBorder="1" applyAlignment="1">
      <alignment horizontal="distributed" vertical="center"/>
    </xf>
    <xf numFmtId="177" fontId="2" fillId="2" borderId="12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13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113" xfId="0" applyNumberFormat="1" applyFont="1" applyFill="1" applyBorder="1" applyAlignment="1" applyProtection="1">
      <alignment horizontal="distributed" vertical="center" indent="2"/>
      <protection locked="0"/>
    </xf>
    <xf numFmtId="177" fontId="2" fillId="2" borderId="114" xfId="0" applyNumberFormat="1" applyFont="1" applyFill="1" applyBorder="1" applyAlignment="1" applyProtection="1">
      <alignment horizontal="distributed" vertical="center" indent="2"/>
      <protection locked="0"/>
    </xf>
    <xf numFmtId="0" fontId="7" fillId="0" borderId="6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15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10" xfId="0" applyNumberFormat="1" applyFont="1" applyBorder="1" applyAlignment="1">
      <alignment horizontal="center" vertical="center"/>
    </xf>
    <xf numFmtId="177" fontId="2" fillId="0" borderId="116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17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52" xfId="0" applyBorder="1">
      <alignment vertical="center"/>
    </xf>
    <xf numFmtId="0" fontId="0" fillId="0" borderId="105" xfId="0" applyBorder="1">
      <alignment vertical="center"/>
    </xf>
    <xf numFmtId="0" fontId="0" fillId="0" borderId="46" xfId="0" applyBorder="1">
      <alignment vertical="center"/>
    </xf>
    <xf numFmtId="0" fontId="0" fillId="0" borderId="103" xfId="0" applyBorder="1">
      <alignment vertical="center"/>
    </xf>
    <xf numFmtId="0" fontId="0" fillId="0" borderId="47" xfId="0" applyBorder="1">
      <alignment vertical="center"/>
    </xf>
    <xf numFmtId="0" fontId="0" fillId="0" borderId="106" xfId="0" applyBorder="1">
      <alignment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59" xfId="0" applyBorder="1">
      <alignment vertical="center"/>
    </xf>
    <xf numFmtId="0" fontId="2" fillId="0" borderId="124" xfId="0" applyFont="1" applyBorder="1" applyAlignment="1">
      <alignment horizontal="center" vertical="center"/>
    </xf>
    <xf numFmtId="0" fontId="0" fillId="0" borderId="124" xfId="0" applyBorder="1">
      <alignment vertical="center"/>
    </xf>
    <xf numFmtId="0" fontId="0" fillId="0" borderId="126" xfId="0" applyBorder="1">
      <alignment vertical="center"/>
    </xf>
    <xf numFmtId="0" fontId="2" fillId="0" borderId="125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25" xfId="0" applyBorder="1">
      <alignment vertical="center"/>
    </xf>
    <xf numFmtId="0" fontId="0" fillId="0" borderId="127" xfId="0" applyBorder="1">
      <alignment vertical="center"/>
    </xf>
    <xf numFmtId="0" fontId="0" fillId="0" borderId="44" xfId="0" applyBorder="1">
      <alignment vertical="center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0" fontId="7" fillId="0" borderId="154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176" fontId="18" fillId="0" borderId="104" xfId="1" applyNumberFormat="1" applyFont="1" applyBorder="1" applyAlignment="1" applyProtection="1">
      <protection locked="0"/>
    </xf>
    <xf numFmtId="176" fontId="18" fillId="0" borderId="49" xfId="1" applyNumberFormat="1" applyFont="1" applyBorder="1" applyAlignment="1" applyProtection="1">
      <protection locked="0"/>
    </xf>
    <xf numFmtId="0" fontId="7" fillId="0" borderId="1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55" xfId="0" applyFont="1" applyBorder="1" applyAlignment="1" applyProtection="1">
      <alignment horizontal="center" vertical="center"/>
      <protection locked="0"/>
    </xf>
    <xf numFmtId="0" fontId="7" fillId="0" borderId="156" xfId="0" applyFont="1" applyBorder="1" applyAlignment="1" applyProtection="1">
      <alignment horizontal="center" vertical="center"/>
      <protection locked="0"/>
    </xf>
    <xf numFmtId="0" fontId="7" fillId="0" borderId="159" xfId="0" applyFont="1" applyBorder="1" applyAlignment="1" applyProtection="1">
      <alignment horizontal="center"/>
      <protection locked="0"/>
    </xf>
    <xf numFmtId="0" fontId="17" fillId="0" borderId="115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17" xfId="0" applyFont="1" applyBorder="1" applyAlignment="1" applyProtection="1">
      <alignment horizontal="center" vertical="center"/>
      <protection locked="0"/>
    </xf>
    <xf numFmtId="176" fontId="18" fillId="0" borderId="115" xfId="1" applyNumberFormat="1" applyFont="1" applyBorder="1" applyAlignment="1" applyProtection="1">
      <protection locked="0"/>
    </xf>
    <xf numFmtId="176" fontId="18" fillId="0" borderId="155" xfId="1" applyNumberFormat="1" applyFont="1" applyBorder="1" applyAlignment="1" applyProtection="1">
      <protection locked="0"/>
    </xf>
    <xf numFmtId="0" fontId="5" fillId="0" borderId="151" xfId="0" applyFont="1" applyBorder="1" applyAlignment="1">
      <alignment horizontal="distributed" justifyLastLine="1"/>
    </xf>
    <xf numFmtId="0" fontId="5" fillId="0" borderId="152" xfId="0" applyFont="1" applyBorder="1" applyAlignment="1">
      <alignment horizontal="distributed" justifyLastLine="1"/>
    </xf>
    <xf numFmtId="0" fontId="5" fillId="0" borderId="158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0" fontId="17" fillId="0" borderId="1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55" xfId="0" applyFont="1" applyBorder="1" applyAlignment="1">
      <alignment horizontal="left" vertical="center"/>
    </xf>
    <xf numFmtId="0" fontId="17" fillId="0" borderId="117" xfId="0" applyFont="1" applyBorder="1" applyAlignment="1">
      <alignment horizontal="center" vertical="center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8" xfId="0" applyFont="1" applyBorder="1" applyAlignment="1" applyProtection="1">
      <alignment horizontal="center" vertical="center"/>
      <protection locked="0"/>
    </xf>
    <xf numFmtId="0" fontId="7" fillId="0" borderId="160" xfId="0" applyFont="1" applyBorder="1" applyAlignment="1" applyProtection="1">
      <alignment horizontal="center" vertical="center"/>
      <protection locked="0"/>
    </xf>
    <xf numFmtId="0" fontId="7" fillId="0" borderId="153" xfId="0" applyFont="1" applyBorder="1" applyAlignment="1" applyProtection="1">
      <alignment horizontal="center"/>
      <protection locked="0"/>
    </xf>
    <xf numFmtId="176" fontId="18" fillId="0" borderId="161" xfId="1" applyNumberFormat="1" applyFont="1" applyBorder="1" applyAlignment="1" applyProtection="1">
      <protection locked="0"/>
    </xf>
    <xf numFmtId="176" fontId="18" fillId="0" borderId="162" xfId="1" applyNumberFormat="1" applyFont="1" applyBorder="1" applyAlignment="1" applyProtection="1">
      <protection locked="0"/>
    </xf>
    <xf numFmtId="0" fontId="17" fillId="0" borderId="9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6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/>
    </xf>
    <xf numFmtId="0" fontId="4" fillId="0" borderId="52" xfId="0" applyFont="1" applyBorder="1" applyAlignment="1">
      <alignment horizontal="distributed"/>
    </xf>
    <xf numFmtId="0" fontId="17" fillId="0" borderId="0" xfId="0" applyFont="1" applyAlignment="1">
      <alignment horizontal="center"/>
    </xf>
    <xf numFmtId="0" fontId="17" fillId="0" borderId="6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67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52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31" xfId="0" applyNumberFormat="1" applyFont="1" applyFill="1" applyBorder="1" applyAlignment="1" applyProtection="1">
      <alignment horizontal="center" vertical="center"/>
      <protection locked="0"/>
    </xf>
  </cellXfs>
  <cellStyles count="5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</cellStyles>
  <dxfs count="5">
    <dxf>
      <numFmt numFmtId="178" formatCode="&quot;令和元年&quot;m&quot;月&quot;d&quot;日&quot;;@"/>
    </dxf>
    <dxf>
      <numFmt numFmtId="178" formatCode="&quot;令和元年&quot;m&quot;月&quot;d&quot;日&quot;;@"/>
    </dxf>
    <dxf>
      <numFmt numFmtId="178" formatCode="&quot;令和元年&quot;m&quot;月&quot;d&quot;日&quot;;@"/>
    </dxf>
    <dxf>
      <numFmt numFmtId="178" formatCode="&quot;令和元年&quot;m&quot;月&quot;d&quot;日&quot;;@"/>
    </dxf>
    <dxf>
      <numFmt numFmtId="178" formatCode="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85725</xdr:rowOff>
    </xdr:from>
    <xdr:to>
      <xdr:col>0</xdr:col>
      <xdr:colOff>1162050</xdr:colOff>
      <xdr:row>8</xdr:row>
      <xdr:rowOff>52065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5D36CB-E530-4066-9428-61F3867F28D7}"/>
            </a:ext>
          </a:extLst>
        </xdr:cNvPr>
        <xdr:cNvSpPr txBox="1"/>
      </xdr:nvSpPr>
      <xdr:spPr>
        <a:xfrm>
          <a:off x="66675" y="1143000"/>
          <a:ext cx="1095375" cy="261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金額入力箇所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836567</xdr:colOff>
      <xdr:row>9</xdr:row>
      <xdr:rowOff>9525</xdr:rowOff>
    </xdr:from>
    <xdr:to>
      <xdr:col>7</xdr:col>
      <xdr:colOff>836567</xdr:colOff>
      <xdr:row>37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871607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</xdr:row>
      <xdr:rowOff>9525</xdr:rowOff>
    </xdr:from>
    <xdr:to>
      <xdr:col>7</xdr:col>
      <xdr:colOff>442232</xdr:colOff>
      <xdr:row>37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477272" y="1327785"/>
          <a:ext cx="0" cy="54806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</xdr:row>
      <xdr:rowOff>5715</xdr:rowOff>
    </xdr:from>
    <xdr:to>
      <xdr:col>9</xdr:col>
      <xdr:colOff>440055</xdr:colOff>
      <xdr:row>37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49617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</xdr:row>
      <xdr:rowOff>5715</xdr:rowOff>
    </xdr:from>
    <xdr:to>
      <xdr:col>9</xdr:col>
      <xdr:colOff>828675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88479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</xdr:row>
      <xdr:rowOff>11430</xdr:rowOff>
    </xdr:from>
    <xdr:to>
      <xdr:col>10</xdr:col>
      <xdr:colOff>259080</xdr:colOff>
      <xdr:row>37</xdr:row>
      <xdr:rowOff>5715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526780" y="1329690"/>
          <a:ext cx="0" cy="548830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</xdr:row>
      <xdr:rowOff>1905</xdr:rowOff>
    </xdr:from>
    <xdr:to>
      <xdr:col>10</xdr:col>
      <xdr:colOff>649605</xdr:colOff>
      <xdr:row>37</xdr:row>
      <xdr:rowOff>1905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917305" y="1320165"/>
          <a:ext cx="0" cy="549402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</xdr:row>
      <xdr:rowOff>9525</xdr:rowOff>
    </xdr:from>
    <xdr:to>
      <xdr:col>10</xdr:col>
      <xdr:colOff>1040130</xdr:colOff>
      <xdr:row>37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307830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7</xdr:row>
      <xdr:rowOff>281940</xdr:rowOff>
    </xdr:from>
    <xdr:ext cx="421013" cy="15908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C7D89B0-BEF4-4660-BD91-06E2041C97A9}"/>
            </a:ext>
          </a:extLst>
        </xdr:cNvPr>
        <xdr:cNvSpPr txBox="1"/>
      </xdr:nvSpPr>
      <xdr:spPr>
        <a:xfrm>
          <a:off x="6541184" y="1205132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51</xdr:row>
      <xdr:rowOff>9525</xdr:rowOff>
    </xdr:from>
    <xdr:to>
      <xdr:col>7</xdr:col>
      <xdr:colOff>836567</xdr:colOff>
      <xdr:row>79</xdr:row>
      <xdr:rowOff>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F9BE58DB-510C-43D0-9142-7BB17CD4B710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51</xdr:row>
      <xdr:rowOff>9525</xdr:rowOff>
    </xdr:from>
    <xdr:to>
      <xdr:col>7</xdr:col>
      <xdr:colOff>442232</xdr:colOff>
      <xdr:row>79</xdr:row>
      <xdr:rowOff>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2D12341E-48AD-45F4-86DC-54ED90BD2620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51</xdr:row>
      <xdr:rowOff>5715</xdr:rowOff>
    </xdr:from>
    <xdr:to>
      <xdr:col>9</xdr:col>
      <xdr:colOff>440055</xdr:colOff>
      <xdr:row>79</xdr:row>
      <xdr:rowOff>0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38E617F0-0A6B-483A-BDEB-0F1CF665C542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51</xdr:row>
      <xdr:rowOff>5715</xdr:rowOff>
    </xdr:from>
    <xdr:to>
      <xdr:col>9</xdr:col>
      <xdr:colOff>828675</xdr:colOff>
      <xdr:row>79</xdr:row>
      <xdr:rowOff>0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442895A6-E98E-44A1-A379-329F4564FAC4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51</xdr:row>
      <xdr:rowOff>11430</xdr:rowOff>
    </xdr:from>
    <xdr:to>
      <xdr:col>10</xdr:col>
      <xdr:colOff>259080</xdr:colOff>
      <xdr:row>79</xdr:row>
      <xdr:rowOff>5715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5FD027AA-694A-455A-9C19-60806E2CA317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51</xdr:row>
      <xdr:rowOff>1905</xdr:rowOff>
    </xdr:from>
    <xdr:to>
      <xdr:col>10</xdr:col>
      <xdr:colOff>649605</xdr:colOff>
      <xdr:row>79</xdr:row>
      <xdr:rowOff>1905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38C2D098-D1DD-4FB6-84F3-BD1F7978ED23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51</xdr:row>
      <xdr:rowOff>9525</xdr:rowOff>
    </xdr:from>
    <xdr:to>
      <xdr:col>10</xdr:col>
      <xdr:colOff>1040130</xdr:colOff>
      <xdr:row>79</xdr:row>
      <xdr:rowOff>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DE07A151-C039-45E1-9744-B4654D1FAF01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49</xdr:row>
      <xdr:rowOff>281940</xdr:rowOff>
    </xdr:from>
    <xdr:ext cx="421013" cy="159083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B7827775-7704-47DB-9093-D73849805E6C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93</xdr:row>
      <xdr:rowOff>9525</xdr:rowOff>
    </xdr:from>
    <xdr:to>
      <xdr:col>7</xdr:col>
      <xdr:colOff>836567</xdr:colOff>
      <xdr:row>121</xdr:row>
      <xdr:rowOff>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4478A17-9810-4D36-A2ED-9B9DF62C7AF5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93</xdr:row>
      <xdr:rowOff>9525</xdr:rowOff>
    </xdr:from>
    <xdr:to>
      <xdr:col>7</xdr:col>
      <xdr:colOff>442232</xdr:colOff>
      <xdr:row>121</xdr:row>
      <xdr:rowOff>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8D1F2CAA-CB01-44DF-B6E2-2F405933826E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93</xdr:row>
      <xdr:rowOff>5715</xdr:rowOff>
    </xdr:from>
    <xdr:to>
      <xdr:col>9</xdr:col>
      <xdr:colOff>440055</xdr:colOff>
      <xdr:row>121</xdr:row>
      <xdr:rowOff>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AE7D276F-560C-4859-B772-6DD1FCA25CE7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93</xdr:row>
      <xdr:rowOff>5715</xdr:rowOff>
    </xdr:from>
    <xdr:to>
      <xdr:col>9</xdr:col>
      <xdr:colOff>828675</xdr:colOff>
      <xdr:row>121</xdr:row>
      <xdr:rowOff>0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7B4C27C7-9822-4A2D-9182-D07EEE0B65FD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93</xdr:row>
      <xdr:rowOff>11430</xdr:rowOff>
    </xdr:from>
    <xdr:to>
      <xdr:col>10</xdr:col>
      <xdr:colOff>259080</xdr:colOff>
      <xdr:row>121</xdr:row>
      <xdr:rowOff>5715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A5C46F73-3EB6-4D1C-BB68-7F839991DFEA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93</xdr:row>
      <xdr:rowOff>1905</xdr:rowOff>
    </xdr:from>
    <xdr:to>
      <xdr:col>10</xdr:col>
      <xdr:colOff>649605</xdr:colOff>
      <xdr:row>121</xdr:row>
      <xdr:rowOff>1905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31DA8EC9-41E8-41C8-AFC9-3B819BA88BA2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93</xdr:row>
      <xdr:rowOff>9525</xdr:rowOff>
    </xdr:from>
    <xdr:to>
      <xdr:col>10</xdr:col>
      <xdr:colOff>1040130</xdr:colOff>
      <xdr:row>121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3EF4E37F-8C37-4257-85B6-B35D94155AD0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91</xdr:row>
      <xdr:rowOff>281940</xdr:rowOff>
    </xdr:from>
    <xdr:ext cx="421013" cy="159083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5A874319-EA66-4FB0-A0E0-3AA0C33E2291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135</xdr:row>
      <xdr:rowOff>9525</xdr:rowOff>
    </xdr:from>
    <xdr:to>
      <xdr:col>7</xdr:col>
      <xdr:colOff>836567</xdr:colOff>
      <xdr:row>163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6EF0A494-9796-4048-BA9E-65E55EAC7243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135</xdr:row>
      <xdr:rowOff>9525</xdr:rowOff>
    </xdr:from>
    <xdr:to>
      <xdr:col>7</xdr:col>
      <xdr:colOff>442232</xdr:colOff>
      <xdr:row>163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8DA4875D-BD33-41CF-83A6-BCD0DD6FBEE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135</xdr:row>
      <xdr:rowOff>5715</xdr:rowOff>
    </xdr:from>
    <xdr:to>
      <xdr:col>9</xdr:col>
      <xdr:colOff>440055</xdr:colOff>
      <xdr:row>163</xdr:row>
      <xdr:rowOff>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36156E6C-A053-46B2-B8C8-65845C4A09D9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135</xdr:row>
      <xdr:rowOff>5715</xdr:rowOff>
    </xdr:from>
    <xdr:to>
      <xdr:col>9</xdr:col>
      <xdr:colOff>828675</xdr:colOff>
      <xdr:row>163</xdr:row>
      <xdr:rowOff>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77C5052C-8D58-48DC-9AAE-BFE053A3EA96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135</xdr:row>
      <xdr:rowOff>11430</xdr:rowOff>
    </xdr:from>
    <xdr:to>
      <xdr:col>10</xdr:col>
      <xdr:colOff>259080</xdr:colOff>
      <xdr:row>163</xdr:row>
      <xdr:rowOff>5715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D8C3BB3A-5A7D-4620-B6DE-D016973717C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135</xdr:row>
      <xdr:rowOff>1905</xdr:rowOff>
    </xdr:from>
    <xdr:to>
      <xdr:col>10</xdr:col>
      <xdr:colOff>649605</xdr:colOff>
      <xdr:row>163</xdr:row>
      <xdr:rowOff>1905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C1E99AEB-8A8D-48C5-9F68-B1261BD9438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135</xdr:row>
      <xdr:rowOff>9525</xdr:rowOff>
    </xdr:from>
    <xdr:to>
      <xdr:col>10</xdr:col>
      <xdr:colOff>1040130</xdr:colOff>
      <xdr:row>163</xdr:row>
      <xdr:rowOff>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75A89999-655B-4363-BE50-0596695077A7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133</xdr:row>
      <xdr:rowOff>281940</xdr:rowOff>
    </xdr:from>
    <xdr:ext cx="421013" cy="159083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45E7B92-0C05-442B-8E6E-C7135D710C5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177</xdr:row>
      <xdr:rowOff>9525</xdr:rowOff>
    </xdr:from>
    <xdr:to>
      <xdr:col>7</xdr:col>
      <xdr:colOff>836567</xdr:colOff>
      <xdr:row>205</xdr:row>
      <xdr:rowOff>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FE6C2396-41E7-4801-A7FF-BDB6D4E7D4C9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177</xdr:row>
      <xdr:rowOff>9525</xdr:rowOff>
    </xdr:from>
    <xdr:to>
      <xdr:col>7</xdr:col>
      <xdr:colOff>442232</xdr:colOff>
      <xdr:row>205</xdr:row>
      <xdr:rowOff>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DF00D583-FFC1-4BAD-BA4F-AFC234C19A07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177</xdr:row>
      <xdr:rowOff>5715</xdr:rowOff>
    </xdr:from>
    <xdr:to>
      <xdr:col>9</xdr:col>
      <xdr:colOff>440055</xdr:colOff>
      <xdr:row>205</xdr:row>
      <xdr:rowOff>0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1401A39A-15C2-46E4-91B3-24DC672E8D32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177</xdr:row>
      <xdr:rowOff>5715</xdr:rowOff>
    </xdr:from>
    <xdr:to>
      <xdr:col>9</xdr:col>
      <xdr:colOff>828675</xdr:colOff>
      <xdr:row>205</xdr:row>
      <xdr:rowOff>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96B7049B-123A-40E4-A09E-BAF2DF63DCEF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177</xdr:row>
      <xdr:rowOff>11430</xdr:rowOff>
    </xdr:from>
    <xdr:to>
      <xdr:col>10</xdr:col>
      <xdr:colOff>259080</xdr:colOff>
      <xdr:row>205</xdr:row>
      <xdr:rowOff>5715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8E1B2EA9-2515-4C64-AF38-BBEC47A8423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177</xdr:row>
      <xdr:rowOff>1905</xdr:rowOff>
    </xdr:from>
    <xdr:to>
      <xdr:col>10</xdr:col>
      <xdr:colOff>649605</xdr:colOff>
      <xdr:row>205</xdr:row>
      <xdr:rowOff>1905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5E40A319-E083-42B6-9247-B93A2156686A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177</xdr:row>
      <xdr:rowOff>9525</xdr:rowOff>
    </xdr:from>
    <xdr:to>
      <xdr:col>10</xdr:col>
      <xdr:colOff>1040130</xdr:colOff>
      <xdr:row>205</xdr:row>
      <xdr:rowOff>0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F5D65D8A-5246-40B2-A7BD-47A3141DC4F9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175</xdr:row>
      <xdr:rowOff>281940</xdr:rowOff>
    </xdr:from>
    <xdr:ext cx="421013" cy="159083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5357E395-8C8E-41D6-972E-CCEF44322685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219</xdr:row>
      <xdr:rowOff>9525</xdr:rowOff>
    </xdr:from>
    <xdr:to>
      <xdr:col>7</xdr:col>
      <xdr:colOff>836567</xdr:colOff>
      <xdr:row>247</xdr:row>
      <xdr:rowOff>0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352CDB9B-86EF-4852-96D0-F4DFBF846D97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219</xdr:row>
      <xdr:rowOff>9525</xdr:rowOff>
    </xdr:from>
    <xdr:to>
      <xdr:col>7</xdr:col>
      <xdr:colOff>442232</xdr:colOff>
      <xdr:row>247</xdr:row>
      <xdr:rowOff>0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8D11388D-F02C-4966-8A6E-2A3782386713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219</xdr:row>
      <xdr:rowOff>5715</xdr:rowOff>
    </xdr:from>
    <xdr:to>
      <xdr:col>9</xdr:col>
      <xdr:colOff>440055</xdr:colOff>
      <xdr:row>247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7536CEA1-CF25-4D33-8AF8-EA979C898D9F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219</xdr:row>
      <xdr:rowOff>5715</xdr:rowOff>
    </xdr:from>
    <xdr:to>
      <xdr:col>9</xdr:col>
      <xdr:colOff>828675</xdr:colOff>
      <xdr:row>247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4F04B73B-68CA-4CDE-99DA-D936FA7E799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219</xdr:row>
      <xdr:rowOff>11430</xdr:rowOff>
    </xdr:from>
    <xdr:to>
      <xdr:col>10</xdr:col>
      <xdr:colOff>259080</xdr:colOff>
      <xdr:row>247</xdr:row>
      <xdr:rowOff>5715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932627C-50AF-43A7-A811-BA12080C04D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219</xdr:row>
      <xdr:rowOff>1905</xdr:rowOff>
    </xdr:from>
    <xdr:to>
      <xdr:col>10</xdr:col>
      <xdr:colOff>649605</xdr:colOff>
      <xdr:row>247</xdr:row>
      <xdr:rowOff>1905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FFA3CC0-6E4D-4CCB-B71A-107DAC1B2E9C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219</xdr:row>
      <xdr:rowOff>9525</xdr:rowOff>
    </xdr:from>
    <xdr:to>
      <xdr:col>10</xdr:col>
      <xdr:colOff>1040130</xdr:colOff>
      <xdr:row>247</xdr:row>
      <xdr:rowOff>0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3179F5EF-3445-48E3-BA72-4493CE75AABA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217</xdr:row>
      <xdr:rowOff>281940</xdr:rowOff>
    </xdr:from>
    <xdr:ext cx="421013" cy="159083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AFCEB70B-E8AC-411A-B328-894663D4A542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261</xdr:row>
      <xdr:rowOff>9525</xdr:rowOff>
    </xdr:from>
    <xdr:to>
      <xdr:col>7</xdr:col>
      <xdr:colOff>836567</xdr:colOff>
      <xdr:row>289</xdr:row>
      <xdr:rowOff>0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F9272D59-7582-4E8A-A412-E349179803D5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261</xdr:row>
      <xdr:rowOff>9525</xdr:rowOff>
    </xdr:from>
    <xdr:to>
      <xdr:col>7</xdr:col>
      <xdr:colOff>442232</xdr:colOff>
      <xdr:row>289</xdr:row>
      <xdr:rowOff>0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D09D37BB-1B6C-4B15-A5CD-E588B5CDC2C1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261</xdr:row>
      <xdr:rowOff>5715</xdr:rowOff>
    </xdr:from>
    <xdr:to>
      <xdr:col>9</xdr:col>
      <xdr:colOff>440055</xdr:colOff>
      <xdr:row>289</xdr:row>
      <xdr:rowOff>0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A4DD71CD-DBF3-48A9-9237-EDC143B95C4A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261</xdr:row>
      <xdr:rowOff>5715</xdr:rowOff>
    </xdr:from>
    <xdr:to>
      <xdr:col>9</xdr:col>
      <xdr:colOff>828675</xdr:colOff>
      <xdr:row>289</xdr:row>
      <xdr:rowOff>0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198F8216-3224-4290-BBEF-C5C43E61EF59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261</xdr:row>
      <xdr:rowOff>11430</xdr:rowOff>
    </xdr:from>
    <xdr:to>
      <xdr:col>10</xdr:col>
      <xdr:colOff>259080</xdr:colOff>
      <xdr:row>289</xdr:row>
      <xdr:rowOff>5715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F56DDEE0-E493-4C7D-9907-87AC9DF9BA35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261</xdr:row>
      <xdr:rowOff>1905</xdr:rowOff>
    </xdr:from>
    <xdr:to>
      <xdr:col>10</xdr:col>
      <xdr:colOff>649605</xdr:colOff>
      <xdr:row>289</xdr:row>
      <xdr:rowOff>1905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BA37540D-AE4D-41FB-B2EA-CA640C93F1B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261</xdr:row>
      <xdr:rowOff>9525</xdr:rowOff>
    </xdr:from>
    <xdr:to>
      <xdr:col>10</xdr:col>
      <xdr:colOff>1040130</xdr:colOff>
      <xdr:row>289</xdr:row>
      <xdr:rowOff>0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364D3533-7391-4683-82AE-4721F1677B36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259</xdr:row>
      <xdr:rowOff>281940</xdr:rowOff>
    </xdr:from>
    <xdr:ext cx="421013" cy="159083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324B1992-9402-4F07-B98D-6A6B84B3F791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303</xdr:row>
      <xdr:rowOff>9525</xdr:rowOff>
    </xdr:from>
    <xdr:to>
      <xdr:col>7</xdr:col>
      <xdr:colOff>836567</xdr:colOff>
      <xdr:row>331</xdr:row>
      <xdr:rowOff>0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13DA20FA-BF99-4615-80BD-0CE520B4C921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303</xdr:row>
      <xdr:rowOff>9525</xdr:rowOff>
    </xdr:from>
    <xdr:to>
      <xdr:col>7</xdr:col>
      <xdr:colOff>442232</xdr:colOff>
      <xdr:row>331</xdr:row>
      <xdr:rowOff>0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7394BF83-DF6B-4667-B18A-2EF3E5F4E79E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303</xdr:row>
      <xdr:rowOff>5715</xdr:rowOff>
    </xdr:from>
    <xdr:to>
      <xdr:col>9</xdr:col>
      <xdr:colOff>440055</xdr:colOff>
      <xdr:row>331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1251DCC2-DB81-4EF3-B805-EE3A595AE78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303</xdr:row>
      <xdr:rowOff>5715</xdr:rowOff>
    </xdr:from>
    <xdr:to>
      <xdr:col>9</xdr:col>
      <xdr:colOff>828675</xdr:colOff>
      <xdr:row>331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CE7C34EF-80AD-466D-8424-3084B1F54412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303</xdr:row>
      <xdr:rowOff>11430</xdr:rowOff>
    </xdr:from>
    <xdr:to>
      <xdr:col>10</xdr:col>
      <xdr:colOff>259080</xdr:colOff>
      <xdr:row>331</xdr:row>
      <xdr:rowOff>5715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A691F24B-401D-4718-84E8-86BB1852011C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303</xdr:row>
      <xdr:rowOff>1905</xdr:rowOff>
    </xdr:from>
    <xdr:to>
      <xdr:col>10</xdr:col>
      <xdr:colOff>649605</xdr:colOff>
      <xdr:row>331</xdr:row>
      <xdr:rowOff>1905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EF48744A-B6A5-4DE7-B1A7-AEA710E433B3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303</xdr:row>
      <xdr:rowOff>9525</xdr:rowOff>
    </xdr:from>
    <xdr:to>
      <xdr:col>10</xdr:col>
      <xdr:colOff>1040130</xdr:colOff>
      <xdr:row>331</xdr:row>
      <xdr:rowOff>0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DC5BECAA-94FE-44CF-BB82-54295DB9F3D1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301</xdr:row>
      <xdr:rowOff>281940</xdr:rowOff>
    </xdr:from>
    <xdr:ext cx="421013" cy="159083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BE39183-D9B0-42C9-B466-DBDD7567C5C0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345</xdr:row>
      <xdr:rowOff>9525</xdr:rowOff>
    </xdr:from>
    <xdr:to>
      <xdr:col>7</xdr:col>
      <xdr:colOff>836567</xdr:colOff>
      <xdr:row>373</xdr:row>
      <xdr:rowOff>0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4917DD01-12BF-488E-9D0A-F71EA4CD4BEF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345</xdr:row>
      <xdr:rowOff>9525</xdr:rowOff>
    </xdr:from>
    <xdr:to>
      <xdr:col>7</xdr:col>
      <xdr:colOff>442232</xdr:colOff>
      <xdr:row>373</xdr:row>
      <xdr:rowOff>0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3AC426F2-5003-4E06-A6F3-0002995E1C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345</xdr:row>
      <xdr:rowOff>5715</xdr:rowOff>
    </xdr:from>
    <xdr:to>
      <xdr:col>9</xdr:col>
      <xdr:colOff>440055</xdr:colOff>
      <xdr:row>373</xdr:row>
      <xdr:rowOff>0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DDAD3249-7C87-4D85-B8AE-E064C5B38F96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345</xdr:row>
      <xdr:rowOff>5715</xdr:rowOff>
    </xdr:from>
    <xdr:to>
      <xdr:col>9</xdr:col>
      <xdr:colOff>828675</xdr:colOff>
      <xdr:row>373</xdr:row>
      <xdr:rowOff>0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C358F34D-A5D4-441A-8655-9393AD50A844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345</xdr:row>
      <xdr:rowOff>11430</xdr:rowOff>
    </xdr:from>
    <xdr:to>
      <xdr:col>10</xdr:col>
      <xdr:colOff>259080</xdr:colOff>
      <xdr:row>373</xdr:row>
      <xdr:rowOff>5715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34CB908C-3D8E-4B30-97BB-90AE36556953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345</xdr:row>
      <xdr:rowOff>1905</xdr:rowOff>
    </xdr:from>
    <xdr:to>
      <xdr:col>10</xdr:col>
      <xdr:colOff>649605</xdr:colOff>
      <xdr:row>373</xdr:row>
      <xdr:rowOff>1905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473259BB-7ED4-4A8F-B559-E7AE4C6359C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345</xdr:row>
      <xdr:rowOff>9525</xdr:rowOff>
    </xdr:from>
    <xdr:to>
      <xdr:col>10</xdr:col>
      <xdr:colOff>1040130</xdr:colOff>
      <xdr:row>373</xdr:row>
      <xdr:rowOff>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97DF021-0FB8-4B99-8E25-8E2CBD8E2C82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343</xdr:row>
      <xdr:rowOff>281940</xdr:rowOff>
    </xdr:from>
    <xdr:ext cx="421013" cy="15908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7BC8584-2C6D-45BD-B406-FFC16396309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387</xdr:row>
      <xdr:rowOff>9525</xdr:rowOff>
    </xdr:from>
    <xdr:to>
      <xdr:col>7</xdr:col>
      <xdr:colOff>836567</xdr:colOff>
      <xdr:row>415</xdr:row>
      <xdr:rowOff>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973AA446-EE52-4ED6-A464-CA42FECAEA9A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387</xdr:row>
      <xdr:rowOff>9525</xdr:rowOff>
    </xdr:from>
    <xdr:to>
      <xdr:col>7</xdr:col>
      <xdr:colOff>442232</xdr:colOff>
      <xdr:row>415</xdr:row>
      <xdr:rowOff>0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EE8CDF2E-4186-40B5-9E48-254708B26D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387</xdr:row>
      <xdr:rowOff>5715</xdr:rowOff>
    </xdr:from>
    <xdr:to>
      <xdr:col>9</xdr:col>
      <xdr:colOff>440055</xdr:colOff>
      <xdr:row>415</xdr:row>
      <xdr:rowOff>0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17058982-50E5-44C2-9FB6-591056EF141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387</xdr:row>
      <xdr:rowOff>5715</xdr:rowOff>
    </xdr:from>
    <xdr:to>
      <xdr:col>9</xdr:col>
      <xdr:colOff>828675</xdr:colOff>
      <xdr:row>415</xdr:row>
      <xdr:rowOff>0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28D3EAAA-38BB-41C0-8AE0-41261617E348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387</xdr:row>
      <xdr:rowOff>11430</xdr:rowOff>
    </xdr:from>
    <xdr:to>
      <xdr:col>10</xdr:col>
      <xdr:colOff>259080</xdr:colOff>
      <xdr:row>415</xdr:row>
      <xdr:rowOff>5715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BCC5481D-5D50-4930-945B-F0AAFB0A3CEA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387</xdr:row>
      <xdr:rowOff>1905</xdr:rowOff>
    </xdr:from>
    <xdr:to>
      <xdr:col>10</xdr:col>
      <xdr:colOff>649605</xdr:colOff>
      <xdr:row>415</xdr:row>
      <xdr:rowOff>1905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D5B5388-1F97-4354-B99F-B783C119089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387</xdr:row>
      <xdr:rowOff>9525</xdr:rowOff>
    </xdr:from>
    <xdr:to>
      <xdr:col>10</xdr:col>
      <xdr:colOff>1040130</xdr:colOff>
      <xdr:row>415</xdr:row>
      <xdr:rowOff>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9425BAB9-A705-4D0A-B237-B6B17F5A1393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385</xdr:row>
      <xdr:rowOff>281940</xdr:rowOff>
    </xdr:from>
    <xdr:ext cx="421013" cy="159083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AA42BF04-A0B2-4D28-90AC-5C858AA565A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429</xdr:row>
      <xdr:rowOff>9525</xdr:rowOff>
    </xdr:from>
    <xdr:to>
      <xdr:col>7</xdr:col>
      <xdr:colOff>836567</xdr:colOff>
      <xdr:row>457</xdr:row>
      <xdr:rowOff>0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26BC70-E676-4A41-887C-73498225F04C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429</xdr:row>
      <xdr:rowOff>9525</xdr:rowOff>
    </xdr:from>
    <xdr:to>
      <xdr:col>7</xdr:col>
      <xdr:colOff>442232</xdr:colOff>
      <xdr:row>457</xdr:row>
      <xdr:rowOff>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F02C481F-5919-42FA-A06C-0E63ADF347E6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429</xdr:row>
      <xdr:rowOff>5715</xdr:rowOff>
    </xdr:from>
    <xdr:to>
      <xdr:col>9</xdr:col>
      <xdr:colOff>440055</xdr:colOff>
      <xdr:row>457</xdr:row>
      <xdr:rowOff>0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5D55DBB7-34D8-4577-B113-2F290E1E8B0C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429</xdr:row>
      <xdr:rowOff>5715</xdr:rowOff>
    </xdr:from>
    <xdr:to>
      <xdr:col>9</xdr:col>
      <xdr:colOff>828675</xdr:colOff>
      <xdr:row>457</xdr:row>
      <xdr:rowOff>0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85FA69A8-6BE4-41F0-9A5A-7063A423CB6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429</xdr:row>
      <xdr:rowOff>11430</xdr:rowOff>
    </xdr:from>
    <xdr:to>
      <xdr:col>10</xdr:col>
      <xdr:colOff>259080</xdr:colOff>
      <xdr:row>457</xdr:row>
      <xdr:rowOff>5715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DFFA1615-FE34-4B32-9B45-AD6A3E08CB18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429</xdr:row>
      <xdr:rowOff>1905</xdr:rowOff>
    </xdr:from>
    <xdr:to>
      <xdr:col>10</xdr:col>
      <xdr:colOff>649605</xdr:colOff>
      <xdr:row>457</xdr:row>
      <xdr:rowOff>1905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A03AEAA7-0C47-4163-9234-CCD67132CF7E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429</xdr:row>
      <xdr:rowOff>9525</xdr:rowOff>
    </xdr:from>
    <xdr:to>
      <xdr:col>10</xdr:col>
      <xdr:colOff>1040130</xdr:colOff>
      <xdr:row>457</xdr:row>
      <xdr:rowOff>0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8DB90746-B941-4911-BF88-996B023902C5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427</xdr:row>
      <xdr:rowOff>281940</xdr:rowOff>
    </xdr:from>
    <xdr:ext cx="421013" cy="159083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23AC4194-AE17-4699-B247-9C3B5C196BB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showGridLines="0" showRowColHeaders="0" tabSelected="1" zoomScaleNormal="100" workbookViewId="0">
      <selection activeCell="AB8" sqref="AB8:AN8"/>
    </sheetView>
  </sheetViews>
  <sheetFormatPr defaultRowHeight="13.5"/>
  <cols>
    <col min="1" max="1" width="17.875" style="1" customWidth="1"/>
    <col min="2" max="2" width="1.625" style="1" customWidth="1"/>
    <col min="3" max="3" width="4.875" style="1" customWidth="1"/>
    <col min="4" max="4" width="13.375" style="1" customWidth="1"/>
    <col min="5" max="6" width="3.5" style="1" customWidth="1"/>
    <col min="7" max="7" width="2" style="1" customWidth="1"/>
    <col min="8" max="8" width="1.5" style="1" customWidth="1"/>
    <col min="9" max="9" width="2.875" style="1" customWidth="1"/>
    <col min="10" max="10" width="0.625" style="1" customWidth="1"/>
    <col min="11" max="11" width="1.625" style="1" customWidth="1"/>
    <col min="12" max="12" width="1.875" style="1" customWidth="1"/>
    <col min="13" max="14" width="3.5" style="1" customWidth="1"/>
    <col min="15" max="15" width="1.375" style="1" customWidth="1"/>
    <col min="16" max="16" width="2.125" style="1" customWidth="1"/>
    <col min="17" max="17" width="1.875" style="1" customWidth="1"/>
    <col min="18" max="18" width="1.625" style="1" customWidth="1"/>
    <col min="19" max="19" width="2" style="1" customWidth="1"/>
    <col min="20" max="21" width="0.75" style="1" customWidth="1"/>
    <col min="22" max="23" width="3.5" style="1" customWidth="1"/>
    <col min="24" max="24" width="7.875" style="1" customWidth="1"/>
    <col min="25" max="25" width="8.75" style="1" customWidth="1"/>
    <col min="26" max="26" width="5.625" style="1" customWidth="1"/>
    <col min="27" max="27" width="6.875" style="1" customWidth="1"/>
    <col min="28" max="38" width="3.5" style="1" customWidth="1"/>
    <col min="39" max="39" width="1" style="1" customWidth="1"/>
    <col min="40" max="40" width="2.5" style="1" customWidth="1"/>
    <col min="41" max="41" width="9" style="1"/>
    <col min="42" max="42" width="9" style="1" customWidth="1"/>
    <col min="43" max="46" width="9" style="1" hidden="1" customWidth="1"/>
    <col min="47" max="47" width="9" style="1" customWidth="1"/>
    <col min="48" max="16384" width="9" style="1"/>
  </cols>
  <sheetData>
    <row r="1" spans="1:46" ht="9" customHeight="1">
      <c r="T1" s="90" t="s">
        <v>0</v>
      </c>
      <c r="U1" s="90"/>
      <c r="V1" s="90"/>
      <c r="W1" s="90"/>
      <c r="X1" s="90"/>
      <c r="Y1" s="90"/>
      <c r="Z1" s="90"/>
      <c r="AA1" s="102"/>
      <c r="AB1" s="102"/>
    </row>
    <row r="2" spans="1:46" ht="13.5" customHeight="1">
      <c r="T2" s="90"/>
      <c r="U2" s="90"/>
      <c r="V2" s="90"/>
      <c r="W2" s="90"/>
      <c r="X2" s="90"/>
      <c r="Y2" s="90"/>
      <c r="Z2" s="90"/>
      <c r="AA2" s="102"/>
      <c r="AB2" s="102"/>
    </row>
    <row r="3" spans="1:46" ht="9.75" customHeight="1">
      <c r="T3" s="90"/>
      <c r="U3" s="90"/>
      <c r="V3" s="90"/>
      <c r="W3" s="90"/>
      <c r="X3" s="90"/>
      <c r="Y3" s="90"/>
      <c r="Z3" s="90"/>
      <c r="AA3" s="102"/>
      <c r="AB3" s="102"/>
    </row>
    <row r="4" spans="1:46" ht="5.25" customHeight="1" thickBot="1">
      <c r="T4" s="91"/>
      <c r="U4" s="91"/>
      <c r="V4" s="91"/>
      <c r="W4" s="91"/>
      <c r="X4" s="91"/>
      <c r="Y4" s="91"/>
      <c r="Z4" s="91"/>
      <c r="AA4" s="102"/>
      <c r="AB4" s="102"/>
      <c r="AK4" s="92" t="s">
        <v>1</v>
      </c>
      <c r="AL4" s="92" t="s">
        <v>2</v>
      </c>
      <c r="AM4" s="92"/>
      <c r="AN4" s="94"/>
    </row>
    <row r="5" spans="1:46" ht="12" customHeight="1" thickTop="1">
      <c r="AK5" s="93"/>
      <c r="AL5" s="93"/>
      <c r="AM5" s="93"/>
      <c r="AN5" s="95"/>
    </row>
    <row r="6" spans="1:46" ht="10.5" customHeight="1" thickBot="1"/>
    <row r="7" spans="1:46" ht="23.25" customHeight="1">
      <c r="C7" s="96" t="s">
        <v>3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Z7" s="97" t="s">
        <v>4</v>
      </c>
      <c r="AA7" s="98"/>
      <c r="AB7" s="99" t="s">
        <v>85</v>
      </c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1"/>
    </row>
    <row r="8" spans="1:46" ht="23.25" customHeight="1">
      <c r="C8" s="324" t="s">
        <v>91</v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Z8" s="322" t="s">
        <v>89</v>
      </c>
      <c r="AA8" s="323"/>
      <c r="AB8" s="422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1"/>
    </row>
    <row r="9" spans="1:46" ht="13.5" customHeight="1" thickBot="1">
      <c r="A9" s="48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Z9" s="176" t="s">
        <v>90</v>
      </c>
      <c r="AA9" s="177"/>
      <c r="AB9" s="180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Q9" s="2" t="str">
        <f>IF(LEN($A$13)&gt;=1,RIGHT($A$13,1),"")</f>
        <v/>
      </c>
      <c r="AR9" s="2" t="str">
        <f>IF(LEN($A$16)&gt;=1,RIGHT($A$16,1),"")</f>
        <v/>
      </c>
      <c r="AS9" s="2" t="str">
        <f>IF(LEN($A$19)&gt;=1,RIGHT($A$19,1),"")</f>
        <v/>
      </c>
      <c r="AT9" s="2" t="str">
        <f>IF(LEN($A$22)&gt;=1,RIGHT($A$22,1),"")</f>
        <v/>
      </c>
    </row>
    <row r="10" spans="1:46" ht="9" customHeight="1">
      <c r="A10" s="51" t="s">
        <v>83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Z10" s="178"/>
      <c r="AA10" s="179"/>
      <c r="AB10" s="183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Q10" s="2"/>
      <c r="AR10" s="2"/>
      <c r="AS10" s="2"/>
      <c r="AT10" s="2"/>
    </row>
    <row r="11" spans="1:46" ht="22.5" customHeight="1" thickBot="1">
      <c r="A11" s="52"/>
      <c r="Z11" s="116" t="s">
        <v>9</v>
      </c>
      <c r="AA11" s="117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1"/>
      <c r="AQ11" s="2" t="str">
        <f>IF(LEN($A$13)&gt;=2,RIGHT($A$13,2),"")</f>
        <v/>
      </c>
      <c r="AR11" s="2" t="str">
        <f>IF(LEN($A$16)&gt;=2,RIGHT($A$16,2),"")</f>
        <v/>
      </c>
      <c r="AS11" s="2" t="str">
        <f>IF(LEN($A$19)&gt;=2,RIGHT($A$19,2),"")</f>
        <v/>
      </c>
      <c r="AT11" s="2" t="str">
        <f>IF(LEN($A$22)&gt;=2,RIGHT($A$22,2),"")</f>
        <v/>
      </c>
    </row>
    <row r="12" spans="1:46" ht="9" customHeight="1">
      <c r="A12" s="49" t="s">
        <v>59</v>
      </c>
      <c r="C12" s="119" t="s">
        <v>5</v>
      </c>
      <c r="D12" s="120"/>
      <c r="E12" s="3"/>
      <c r="F12" s="4"/>
      <c r="G12" s="123"/>
      <c r="H12" s="124"/>
      <c r="I12" s="125"/>
      <c r="J12" s="126"/>
      <c r="K12" s="127"/>
      <c r="L12" s="128"/>
      <c r="M12" s="5" t="s">
        <v>6</v>
      </c>
      <c r="N12" s="3"/>
      <c r="O12" s="129"/>
      <c r="P12" s="130"/>
      <c r="Q12" s="131" t="s">
        <v>7</v>
      </c>
      <c r="R12" s="132"/>
      <c r="S12" s="133"/>
      <c r="T12" s="134"/>
      <c r="U12" s="135"/>
      <c r="V12" s="4"/>
      <c r="W12" s="6" t="s">
        <v>8</v>
      </c>
      <c r="Z12" s="136" t="s">
        <v>92</v>
      </c>
      <c r="AA12" s="137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3"/>
      <c r="AQ12" s="2" t="str">
        <f>IF(LEN($A$13)&gt;=3,RIGHT($A$13,3),"")</f>
        <v/>
      </c>
      <c r="AR12" s="2" t="str">
        <f>IF(LEN($A$16)&gt;=3,RIGHT($A$16,3),"")</f>
        <v/>
      </c>
      <c r="AS12" s="2" t="str">
        <f>IF(LEN($A$19)&gt;=3,RIGHT($A$19,3),"")</f>
        <v/>
      </c>
      <c r="AT12" s="2" t="str">
        <f>IF(LEN($A$22)&gt;=3,RIGHT($A$22,3),"")</f>
        <v/>
      </c>
    </row>
    <row r="13" spans="1:46" ht="3" customHeight="1">
      <c r="A13" s="203"/>
      <c r="C13" s="121"/>
      <c r="D13" s="122"/>
      <c r="E13" s="109" t="str">
        <f>IF(AQ21="",IF(AQ20="","","￥"),MID(AQ21,1,1))</f>
        <v/>
      </c>
      <c r="F13" s="189" t="str">
        <f>IF(AQ20="",IF(AQ19="","","￥"),MID(AQ20,1,1))</f>
        <v/>
      </c>
      <c r="G13" s="140" t="str">
        <f>IF(AQ19="",IF(AQ18="","","￥"),MID(AQ19,1,1))</f>
        <v/>
      </c>
      <c r="H13" s="141"/>
      <c r="I13" s="205" t="str">
        <f>IF(AQ18="",IF(AQ17="","","￥"),MID(AQ18,1,1))</f>
        <v/>
      </c>
      <c r="J13" s="206"/>
      <c r="K13" s="197" t="str">
        <f>IF(AQ17="",IF(AQ16="","","￥"),MID(AQ17,1,1))</f>
        <v/>
      </c>
      <c r="L13" s="198"/>
      <c r="M13" s="107" t="str">
        <f>IF(AQ16="",IF(AQ15="","","￥"),MID(AQ16,1,1))</f>
        <v/>
      </c>
      <c r="N13" s="109" t="str">
        <f>IF(AQ15="",IF(AQ14="","","￥"),MID(AQ15,1,1))</f>
        <v/>
      </c>
      <c r="O13" s="111" t="str">
        <f>IF(AQ14="",IF(AQ13="","","￥"),MID(AQ14,1,1))</f>
        <v/>
      </c>
      <c r="P13" s="112"/>
      <c r="Q13" s="140" t="str">
        <f>IF(AQ13="",IF(AQ12="","","￥"),MID(AQ13,1,1))</f>
        <v/>
      </c>
      <c r="R13" s="141"/>
      <c r="S13" s="140" t="str">
        <f>IF(AQ12="",IF(AQ11="","","￥"),MID(AQ12,1,1))</f>
        <v/>
      </c>
      <c r="T13" s="184"/>
      <c r="U13" s="185"/>
      <c r="V13" s="189" t="str">
        <f>IF(AQ11="",IF(AQ9="","","￥"),MID(AQ11,1,1))</f>
        <v/>
      </c>
      <c r="W13" s="103" t="str">
        <f>MID(AQ9,1,1)</f>
        <v/>
      </c>
      <c r="Z13" s="136"/>
      <c r="AA13" s="137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3"/>
      <c r="AQ13" s="2" t="str">
        <f>IF(LEN($A$13)&gt;=4,RIGHT($A$13,4),"")</f>
        <v/>
      </c>
      <c r="AR13" s="2" t="str">
        <f>IF(LEN($A$16)&gt;=4,RIGHT($A$16,4),"")</f>
        <v/>
      </c>
      <c r="AS13" s="2" t="str">
        <f>IF(LEN($A$19)&gt;=4,RIGHT($A$19,4),"")</f>
        <v/>
      </c>
      <c r="AT13" s="2" t="str">
        <f>IF(LEN($A$22)&gt;=4,RIGHT($A$22,4),"")</f>
        <v/>
      </c>
    </row>
    <row r="14" spans="1:46" ht="16.5" customHeight="1" thickBot="1">
      <c r="A14" s="204"/>
      <c r="C14" s="105" t="s">
        <v>10</v>
      </c>
      <c r="D14" s="106"/>
      <c r="E14" s="110"/>
      <c r="F14" s="190"/>
      <c r="G14" s="142"/>
      <c r="H14" s="143"/>
      <c r="I14" s="207"/>
      <c r="J14" s="208"/>
      <c r="K14" s="209"/>
      <c r="L14" s="210"/>
      <c r="M14" s="108"/>
      <c r="N14" s="110"/>
      <c r="O14" s="113"/>
      <c r="P14" s="114"/>
      <c r="Q14" s="142"/>
      <c r="R14" s="143"/>
      <c r="S14" s="186"/>
      <c r="T14" s="187"/>
      <c r="U14" s="188"/>
      <c r="V14" s="190"/>
      <c r="W14" s="104"/>
      <c r="Z14" s="138"/>
      <c r="AA14" s="139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5"/>
      <c r="AQ14" s="2" t="str">
        <f>IF(LEN($A$13)&gt;=5,RIGHT($A$13,5),"")</f>
        <v/>
      </c>
      <c r="AR14" s="2" t="str">
        <f>IF(LEN($A$16)&gt;=5,RIGHT($A$16,5),"")</f>
        <v/>
      </c>
      <c r="AS14" s="2" t="str">
        <f>IF(LEN($A$19)&gt;=5,RIGHT($A$19,5),"")</f>
        <v/>
      </c>
      <c r="AT14" s="2" t="str">
        <f>IF(LEN($A$22)&gt;=5,RIGHT($A$22,5),"")</f>
        <v/>
      </c>
    </row>
    <row r="15" spans="1:46" ht="9" customHeight="1">
      <c r="A15" s="49" t="s">
        <v>60</v>
      </c>
      <c r="C15" s="121"/>
      <c r="D15" s="122"/>
      <c r="E15" s="7"/>
      <c r="F15" s="8"/>
      <c r="G15" s="148"/>
      <c r="H15" s="149"/>
      <c r="I15" s="150"/>
      <c r="J15" s="151"/>
      <c r="K15" s="152"/>
      <c r="L15" s="153"/>
      <c r="M15" s="9"/>
      <c r="N15" s="7"/>
      <c r="O15" s="154"/>
      <c r="P15" s="155"/>
      <c r="Q15" s="156"/>
      <c r="R15" s="157"/>
      <c r="S15" s="158"/>
      <c r="T15" s="159"/>
      <c r="U15" s="160"/>
      <c r="V15" s="8"/>
      <c r="W15" s="10"/>
      <c r="Z15" s="194" t="s">
        <v>11</v>
      </c>
      <c r="AA15" s="195"/>
      <c r="AB15" s="196" t="s">
        <v>12</v>
      </c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5"/>
      <c r="AQ15" s="2" t="str">
        <f>IF(LEN($A$13)&gt;=6,RIGHT($A$13,6),"")</f>
        <v/>
      </c>
      <c r="AR15" s="2" t="str">
        <f>IF(LEN($A$16)&gt;=6,RIGHT($A$16,6),"")</f>
        <v/>
      </c>
      <c r="AS15" s="2" t="str">
        <f>IF(LEN($A$19)&gt;=6,RIGHT($A$19,6),"")</f>
        <v/>
      </c>
      <c r="AT15" s="2" t="str">
        <f>IF(LEN($A$22)&gt;=6,RIGHT($A$22,6),"")</f>
        <v/>
      </c>
    </row>
    <row r="16" spans="1:46" ht="3" customHeight="1">
      <c r="A16" s="203"/>
      <c r="C16" s="121"/>
      <c r="D16" s="122"/>
      <c r="E16" s="109" t="str">
        <f>IF(AR21="",IF(AR20="","","￥"),MID(AR21,1,1))</f>
        <v/>
      </c>
      <c r="F16" s="189" t="str">
        <f>IF(AR20="",IF(AR19="","","￥"),MID(AR20,1,1))</f>
        <v/>
      </c>
      <c r="G16" s="107" t="str">
        <f>IF(AR19="",IF(AR18="","","￥"),MID(AR19,1,1))</f>
        <v/>
      </c>
      <c r="H16" s="217"/>
      <c r="I16" s="205" t="str">
        <f>IF(AR18="",IF(AR17="","","￥"),MID(AR18,1,1))</f>
        <v/>
      </c>
      <c r="J16" s="206"/>
      <c r="K16" s="197" t="str">
        <f>IF(AR17="",IF(AR16="","","￥"),MID(AR17,1,1))</f>
        <v/>
      </c>
      <c r="L16" s="198"/>
      <c r="M16" s="107" t="str">
        <f>IF(AR16="",IF(AR15="","","￥"),MID(AR16,1,1))</f>
        <v/>
      </c>
      <c r="N16" s="109" t="str">
        <f>IF(AR15="",IF(AR14="","","￥"),MID(AR15,1,1))</f>
        <v/>
      </c>
      <c r="O16" s="111" t="str">
        <f>IF(AR14="",IF(AR13="","","￥"),MID(AR14,1,1))</f>
        <v/>
      </c>
      <c r="P16" s="112"/>
      <c r="Q16" s="140" t="str">
        <f>IF(AR13="",IF(AR12="","","￥"),MID(AR13,1,1))</f>
        <v/>
      </c>
      <c r="R16" s="141"/>
      <c r="S16" s="140" t="str">
        <f>IF(AR12="",IF(AR11="","","￥"),MID(AR12,1,1))</f>
        <v/>
      </c>
      <c r="T16" s="184"/>
      <c r="U16" s="185"/>
      <c r="V16" s="189" t="str">
        <f>IF(AR11="",IF(AR9="","","￥"),MID(AR11,1,1))</f>
        <v/>
      </c>
      <c r="W16" s="103" t="str">
        <f>MID(AR9,1,1)</f>
        <v/>
      </c>
      <c r="Z16" s="194"/>
      <c r="AA16" s="195"/>
      <c r="AB16" s="19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7"/>
      <c r="AQ16" s="2" t="str">
        <f>IF(LEN($A$13)&gt;=7,RIGHT($A$13,7),"")</f>
        <v/>
      </c>
      <c r="AR16" s="2" t="str">
        <f>IF(LEN($A$16)&gt;=7,RIGHT($A$16,7),"")</f>
        <v/>
      </c>
      <c r="AS16" s="2" t="str">
        <f>IF(LEN($A$19)&gt;=7,RIGHT($A$19,7),"")</f>
        <v/>
      </c>
      <c r="AT16" s="2" t="str">
        <f>IF(LEN($A$22)&gt;=7,RIGHT($A$22,7),"")</f>
        <v/>
      </c>
    </row>
    <row r="17" spans="1:46" ht="16.5" customHeight="1" thickBot="1">
      <c r="A17" s="204"/>
      <c r="C17" s="218" t="s">
        <v>13</v>
      </c>
      <c r="D17" s="219"/>
      <c r="E17" s="109"/>
      <c r="F17" s="189"/>
      <c r="G17" s="107"/>
      <c r="H17" s="217"/>
      <c r="I17" s="205"/>
      <c r="J17" s="206"/>
      <c r="K17" s="197"/>
      <c r="L17" s="198"/>
      <c r="M17" s="107"/>
      <c r="N17" s="109"/>
      <c r="O17" s="111"/>
      <c r="P17" s="112"/>
      <c r="Q17" s="140"/>
      <c r="R17" s="141"/>
      <c r="S17" s="191"/>
      <c r="T17" s="184"/>
      <c r="U17" s="185"/>
      <c r="V17" s="189"/>
      <c r="W17" s="103"/>
      <c r="Z17" s="194"/>
      <c r="AA17" s="195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3"/>
      <c r="AQ17" s="2" t="str">
        <f>IF(LEN($A$13)&gt;=8,RIGHT($A$13,8),"")</f>
        <v/>
      </c>
      <c r="AR17" s="2" t="str">
        <f>IF(LEN($A$16)&gt;=8,RIGHT($A$16,8),"")</f>
        <v/>
      </c>
      <c r="AS17" s="2" t="str">
        <f>IF(LEN($A$19)&gt;=8,RIGHT($A$19,8),"")</f>
        <v/>
      </c>
      <c r="AT17" s="2" t="str">
        <f>IF(LEN($A$22)&gt;=8,RIGHT($A$22,8),"")</f>
        <v/>
      </c>
    </row>
    <row r="18" spans="1:46" ht="9" customHeight="1">
      <c r="A18" s="11"/>
      <c r="C18" s="168" t="s">
        <v>14</v>
      </c>
      <c r="D18" s="169"/>
      <c r="E18" s="12"/>
      <c r="F18" s="13"/>
      <c r="G18" s="211"/>
      <c r="H18" s="212"/>
      <c r="I18" s="213"/>
      <c r="J18" s="214"/>
      <c r="K18" s="215"/>
      <c r="L18" s="216"/>
      <c r="M18" s="14"/>
      <c r="N18" s="12"/>
      <c r="O18" s="164"/>
      <c r="P18" s="165"/>
      <c r="Q18" s="166"/>
      <c r="R18" s="167"/>
      <c r="S18" s="161"/>
      <c r="T18" s="162"/>
      <c r="U18" s="163"/>
      <c r="V18" s="13"/>
      <c r="W18" s="15"/>
      <c r="Z18" s="194" t="s">
        <v>15</v>
      </c>
      <c r="AA18" s="195"/>
      <c r="AB18" s="233"/>
      <c r="AC18" s="172"/>
      <c r="AD18" s="172"/>
      <c r="AE18" s="172"/>
      <c r="AF18" s="172"/>
      <c r="AG18" s="172"/>
      <c r="AH18" s="172"/>
      <c r="AI18" s="172"/>
      <c r="AJ18" s="172"/>
      <c r="AK18" s="172"/>
      <c r="AL18" s="231" t="s">
        <v>56</v>
      </c>
      <c r="AM18" s="231"/>
      <c r="AN18" s="232"/>
      <c r="AQ18" s="2" t="str">
        <f>IF(LEN($A$13)&gt;=9,RIGHT($A$13,9),"")</f>
        <v/>
      </c>
      <c r="AR18" s="2" t="str">
        <f>IF(LEN($A$16)&gt;=9,RIGHT($A$16,9),"")</f>
        <v/>
      </c>
      <c r="AS18" s="2" t="str">
        <f>IF(LEN($A$19)&gt;=9,RIGHT($A$19,9),"")</f>
        <v/>
      </c>
      <c r="AT18" s="2" t="str">
        <f>IF(LEN($A$22)&gt;=9,RIGHT($A$22,9),"")</f>
        <v/>
      </c>
    </row>
    <row r="19" spans="1:46" ht="3" customHeight="1">
      <c r="A19" s="242" t="str">
        <f>IF(A13="","",IF(A11="非課税","非課税",IF(A11="課税 8％",ROUND(A13*0.08,0),ROUND(A13*0.1,0))))</f>
        <v/>
      </c>
      <c r="C19" s="121"/>
      <c r="D19" s="122"/>
      <c r="E19" s="109" t="str">
        <f>IF(AS21="",IF(AS20="","","￥"),MID(AS21,1,1))</f>
        <v/>
      </c>
      <c r="F19" s="189" t="str">
        <f>IF(AS20="",IF(AS19="","","￥"),MID(AS20,1,1))</f>
        <v/>
      </c>
      <c r="G19" s="140" t="str">
        <f>IF(AS19="",IF(AS18="","","￥"),MID(AS19,1,1))</f>
        <v/>
      </c>
      <c r="H19" s="141"/>
      <c r="I19" s="205" t="str">
        <f>IF(AS18="",IF(AS17="","","￥"),MID(AS18,1,1))</f>
        <v/>
      </c>
      <c r="J19" s="206"/>
      <c r="K19" s="197" t="str">
        <f>IF(AS17="",IF(AS16="","","￥"),MID(AS17,1,1))</f>
        <v/>
      </c>
      <c r="L19" s="198"/>
      <c r="M19" s="107" t="str">
        <f>IF(AS16="",IF(AS15="","","￥"),MID(AS16,1,1))</f>
        <v/>
      </c>
      <c r="N19" s="109" t="str">
        <f>IF(AS15="",IF(AS14="","","￥"),MID(AS15,1,1))</f>
        <v/>
      </c>
      <c r="O19" s="111" t="str">
        <f>IF(AS14="",IF(AS13="","","￥"),MID(AS14,1,1))</f>
        <v/>
      </c>
      <c r="P19" s="112"/>
      <c r="Q19" s="140" t="str">
        <f>IF(AS13="",IF(AS12="","",IF(AS12="非課税","","￥")),MID(AS13,1,1))</f>
        <v/>
      </c>
      <c r="R19" s="141"/>
      <c r="S19" s="140" t="str">
        <f>IF(AS12="",IF(AS11="","","￥"),MID(AS12,1,1))</f>
        <v/>
      </c>
      <c r="T19" s="184"/>
      <c r="U19" s="185"/>
      <c r="V19" s="189" t="str">
        <f>IF(AS11="",IF(AS9="","","￥"),MID(AS11,1,1))</f>
        <v/>
      </c>
      <c r="W19" s="103" t="str">
        <f>MID(AS9,1,1)</f>
        <v/>
      </c>
      <c r="Z19" s="194"/>
      <c r="AA19" s="195"/>
      <c r="AB19" s="233"/>
      <c r="AC19" s="172"/>
      <c r="AD19" s="172"/>
      <c r="AE19" s="172"/>
      <c r="AF19" s="172"/>
      <c r="AG19" s="172"/>
      <c r="AH19" s="172"/>
      <c r="AI19" s="172"/>
      <c r="AJ19" s="172"/>
      <c r="AK19" s="172"/>
      <c r="AL19" s="231"/>
      <c r="AM19" s="231"/>
      <c r="AN19" s="232"/>
      <c r="AQ19" s="2" t="str">
        <f>IF(LEN($A$13)&gt;=10,RIGHT($A$13,10),"")</f>
        <v/>
      </c>
      <c r="AR19" s="2" t="str">
        <f>IF(LEN($A$16)&gt;=10,RIGHT($A$16,10),"")</f>
        <v/>
      </c>
      <c r="AS19" s="2" t="str">
        <f>IF(LEN($A$19)&gt;=10,RIGHT($A$19,10),"")</f>
        <v/>
      </c>
      <c r="AT19" s="2" t="str">
        <f>IF(LEN($A$22)&gt;=10,RIGHT($A$22,10),"")</f>
        <v/>
      </c>
    </row>
    <row r="20" spans="1:46" ht="16.5" customHeight="1">
      <c r="A20" s="242"/>
      <c r="C20" s="170" t="s">
        <v>16</v>
      </c>
      <c r="D20" s="171"/>
      <c r="E20" s="110"/>
      <c r="F20" s="190"/>
      <c r="G20" s="142"/>
      <c r="H20" s="143"/>
      <c r="I20" s="207"/>
      <c r="J20" s="208"/>
      <c r="K20" s="209"/>
      <c r="L20" s="210"/>
      <c r="M20" s="108"/>
      <c r="N20" s="110"/>
      <c r="O20" s="113"/>
      <c r="P20" s="114"/>
      <c r="Q20" s="142"/>
      <c r="R20" s="143"/>
      <c r="S20" s="186"/>
      <c r="T20" s="187"/>
      <c r="U20" s="188"/>
      <c r="V20" s="190"/>
      <c r="W20" s="104"/>
      <c r="Z20" s="194"/>
      <c r="AA20" s="195"/>
      <c r="AB20" s="233"/>
      <c r="AC20" s="172"/>
      <c r="AD20" s="172"/>
      <c r="AE20" s="172"/>
      <c r="AF20" s="172"/>
      <c r="AG20" s="172"/>
      <c r="AH20" s="172"/>
      <c r="AI20" s="172"/>
      <c r="AJ20" s="172"/>
      <c r="AK20" s="172"/>
      <c r="AL20" s="231"/>
      <c r="AM20" s="231"/>
      <c r="AN20" s="232"/>
      <c r="AQ20" s="2" t="str">
        <f>IF(LEN($A$13)&gt;=11,RIGHT($A$13,11),"")</f>
        <v/>
      </c>
      <c r="AR20" s="2" t="str">
        <f>IF(LEN($A$16)&gt;=11,RIGHT($A$16,11),"")</f>
        <v/>
      </c>
      <c r="AS20" s="2" t="str">
        <f>IF(LEN($A$19)&gt;=11,RIGHT($A$19,11),"")</f>
        <v/>
      </c>
      <c r="AT20" s="2" t="str">
        <f>IF(LEN($A$22)&gt;=11,RIGHT($A$22,11),"")</f>
        <v/>
      </c>
    </row>
    <row r="21" spans="1:46" ht="9" customHeight="1">
      <c r="A21" s="53"/>
      <c r="C21" s="121" t="s">
        <v>17</v>
      </c>
      <c r="D21" s="122"/>
      <c r="E21" s="7"/>
      <c r="F21" s="8"/>
      <c r="G21" s="148"/>
      <c r="H21" s="149"/>
      <c r="I21" s="150"/>
      <c r="J21" s="151"/>
      <c r="K21" s="152"/>
      <c r="L21" s="153"/>
      <c r="M21" s="9"/>
      <c r="N21" s="7"/>
      <c r="O21" s="154"/>
      <c r="P21" s="155"/>
      <c r="Q21" s="156"/>
      <c r="R21" s="157"/>
      <c r="S21" s="158"/>
      <c r="T21" s="159"/>
      <c r="U21" s="160"/>
      <c r="V21" s="8"/>
      <c r="W21" s="10"/>
      <c r="Z21" s="194"/>
      <c r="AA21" s="195"/>
      <c r="AB21" s="233"/>
      <c r="AC21" s="172"/>
      <c r="AD21" s="172"/>
      <c r="AE21" s="172"/>
      <c r="AF21" s="172"/>
      <c r="AG21" s="172"/>
      <c r="AH21" s="172"/>
      <c r="AI21" s="172"/>
      <c r="AJ21" s="172"/>
      <c r="AK21" s="172"/>
      <c r="AL21" s="231"/>
      <c r="AM21" s="231"/>
      <c r="AN21" s="232"/>
      <c r="AQ21" s="2" t="str">
        <f>IF(LEN($A$13)&gt;=12,RIGHT($A$13,12),"")</f>
        <v/>
      </c>
      <c r="AR21" s="2" t="str">
        <f>IF(LEN($A$16)&gt;=12,RIGHT($A$16,12),"")</f>
        <v/>
      </c>
      <c r="AS21" s="2" t="str">
        <f>IF(LEN($A$19)&gt;=12,RIGHT($A$19,12),"")</f>
        <v/>
      </c>
      <c r="AT21" s="2" t="str">
        <f>IF(LEN($A$22)&gt;=12,RIGHT($A$22,12),"")</f>
        <v/>
      </c>
    </row>
    <row r="22" spans="1:46" ht="3" customHeight="1">
      <c r="A22" s="243" t="str">
        <f>IF(A13="","",SUM(A13,A19))</f>
        <v/>
      </c>
      <c r="C22" s="121"/>
      <c r="D22" s="122"/>
      <c r="E22" s="109" t="str">
        <f>IF(AT21="",IF(AT20="","","￥"),MID(AT21,1,1))</f>
        <v/>
      </c>
      <c r="F22" s="189" t="str">
        <f>IF(AT20="",IF(AT19="","","￥"),MID(AT20,1,1))</f>
        <v/>
      </c>
      <c r="G22" s="140" t="str">
        <f>IF(AT19="",IF(AT18="","","￥"),MID(AT19,1,1))</f>
        <v/>
      </c>
      <c r="H22" s="141"/>
      <c r="I22" s="205" t="str">
        <f>IF(AT18="",IF(AT17="","","￥"),MID(AT18,1,1))</f>
        <v/>
      </c>
      <c r="J22" s="206"/>
      <c r="K22" s="197" t="str">
        <f>IF(AT17="",IF(AT16="","","￥"),MID(AT17,1,1))</f>
        <v/>
      </c>
      <c r="L22" s="198"/>
      <c r="M22" s="107" t="str">
        <f>IF(AT16="",IF(AT15="","","￥"),MID(AT16,1,1))</f>
        <v/>
      </c>
      <c r="N22" s="109" t="str">
        <f>IF(AT15="",IF(AT14="","","￥"),MID(AT15,1,1))</f>
        <v/>
      </c>
      <c r="O22" s="111" t="str">
        <f>IF(AT14="",IF(AT13="","","￥"),MID(AT14,1,1))</f>
        <v/>
      </c>
      <c r="P22" s="112"/>
      <c r="Q22" s="140" t="str">
        <f>IF(AT13="",IF(AT12="","","￥"),MID(AT13,1,1))</f>
        <v/>
      </c>
      <c r="R22" s="141"/>
      <c r="S22" s="140" t="str">
        <f>IF(AT12="",IF(AT11="","","￥"),MID(AT12,1,1))</f>
        <v/>
      </c>
      <c r="T22" s="184"/>
      <c r="U22" s="185"/>
      <c r="V22" s="189" t="str">
        <f>IF(AT11="",IF(AT9="","","￥"),MID(AT11,1,1))</f>
        <v/>
      </c>
      <c r="W22" s="103" t="str">
        <f>MID(AT9,1,1)</f>
        <v/>
      </c>
      <c r="Z22" s="194" t="s">
        <v>18</v>
      </c>
      <c r="AA22" s="195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3"/>
    </row>
    <row r="23" spans="1:46" ht="16.5" customHeight="1" thickBot="1">
      <c r="A23" s="243"/>
      <c r="C23" s="201" t="s">
        <v>19</v>
      </c>
      <c r="D23" s="202"/>
      <c r="E23" s="235"/>
      <c r="F23" s="244"/>
      <c r="G23" s="245"/>
      <c r="H23" s="246"/>
      <c r="I23" s="247"/>
      <c r="J23" s="248"/>
      <c r="K23" s="199"/>
      <c r="L23" s="200"/>
      <c r="M23" s="234"/>
      <c r="N23" s="235"/>
      <c r="O23" s="236"/>
      <c r="P23" s="237"/>
      <c r="Q23" s="245"/>
      <c r="R23" s="246"/>
      <c r="S23" s="253"/>
      <c r="T23" s="254"/>
      <c r="U23" s="255"/>
      <c r="V23" s="244"/>
      <c r="W23" s="256"/>
      <c r="Z23" s="194"/>
      <c r="AA23" s="195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3"/>
    </row>
    <row r="24" spans="1:46" ht="9.75" customHeight="1" thickBot="1">
      <c r="Z24" s="194" t="s">
        <v>20</v>
      </c>
      <c r="AA24" s="195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3"/>
    </row>
    <row r="25" spans="1:46" ht="9" customHeight="1" thickBot="1">
      <c r="C25" s="258" t="s">
        <v>21</v>
      </c>
      <c r="D25" s="259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3"/>
      <c r="Z25" s="238"/>
      <c r="AA25" s="239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1"/>
    </row>
    <row r="26" spans="1:46" ht="18" customHeight="1">
      <c r="C26" s="260"/>
      <c r="D26" s="26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2"/>
      <c r="AQ26" s="2" t="s">
        <v>81</v>
      </c>
    </row>
    <row r="27" spans="1:46" ht="9" customHeight="1">
      <c r="C27" s="260" t="s">
        <v>22</v>
      </c>
      <c r="D27" s="261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9"/>
      <c r="Y27" s="272" t="s">
        <v>23</v>
      </c>
      <c r="Z27" s="273"/>
      <c r="AA27" s="273"/>
      <c r="AB27" s="16"/>
      <c r="AC27" s="17"/>
      <c r="AD27" s="18"/>
      <c r="AE27" s="19"/>
      <c r="AF27" s="17"/>
      <c r="AG27" s="20" t="s">
        <v>24</v>
      </c>
      <c r="AH27" s="18"/>
      <c r="AI27" s="17"/>
      <c r="AJ27" s="21" t="s">
        <v>25</v>
      </c>
      <c r="AK27" s="22"/>
      <c r="AL27" s="17"/>
      <c r="AM27" s="276" t="s">
        <v>26</v>
      </c>
      <c r="AN27" s="277"/>
      <c r="AQ27" s="2" t="s">
        <v>82</v>
      </c>
    </row>
    <row r="28" spans="1:46" ht="3" customHeight="1">
      <c r="C28" s="264"/>
      <c r="D28" s="265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3"/>
      <c r="Y28" s="274"/>
      <c r="Z28" s="275"/>
      <c r="AA28" s="275"/>
      <c r="AB28" s="249"/>
      <c r="AC28" s="224"/>
      <c r="AD28" s="220"/>
      <c r="AE28" s="249"/>
      <c r="AF28" s="224"/>
      <c r="AG28" s="251"/>
      <c r="AH28" s="220"/>
      <c r="AI28" s="224"/>
      <c r="AJ28" s="220"/>
      <c r="AK28" s="222"/>
      <c r="AL28" s="224"/>
      <c r="AM28" s="158"/>
      <c r="AN28" s="226"/>
      <c r="AQ28" s="313" t="s">
        <v>27</v>
      </c>
    </row>
    <row r="29" spans="1:46" ht="14.25" customHeight="1">
      <c r="C29" s="266"/>
      <c r="D29" s="267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1"/>
      <c r="Y29" s="229" t="s">
        <v>28</v>
      </c>
      <c r="Z29" s="230"/>
      <c r="AA29" s="230"/>
      <c r="AB29" s="250"/>
      <c r="AC29" s="225"/>
      <c r="AD29" s="221"/>
      <c r="AE29" s="250"/>
      <c r="AF29" s="225"/>
      <c r="AG29" s="252"/>
      <c r="AH29" s="221"/>
      <c r="AI29" s="225"/>
      <c r="AJ29" s="221"/>
      <c r="AK29" s="223"/>
      <c r="AL29" s="225"/>
      <c r="AM29" s="227"/>
      <c r="AN29" s="228"/>
      <c r="AQ29" s="313"/>
    </row>
    <row r="30" spans="1:46" ht="9" customHeight="1">
      <c r="C30" s="264" t="s">
        <v>29</v>
      </c>
      <c r="D30" s="265"/>
      <c r="E30" s="172" t="s">
        <v>30</v>
      </c>
      <c r="F30" s="172"/>
      <c r="G30" s="172"/>
      <c r="H30" s="196" t="s">
        <v>31</v>
      </c>
      <c r="I30" s="196" t="s">
        <v>32</v>
      </c>
      <c r="J30" s="278" t="s">
        <v>87</v>
      </c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9"/>
      <c r="Y30" s="280"/>
      <c r="Z30" s="281"/>
      <c r="AA30" s="281"/>
      <c r="AB30" s="23"/>
      <c r="AC30" s="24"/>
      <c r="AD30" s="25"/>
      <c r="AE30" s="23"/>
      <c r="AF30" s="24"/>
      <c r="AG30" s="26"/>
      <c r="AH30" s="25"/>
      <c r="AI30" s="24"/>
      <c r="AJ30" s="25"/>
      <c r="AK30" s="27"/>
      <c r="AL30" s="24"/>
      <c r="AM30" s="166"/>
      <c r="AN30" s="257"/>
    </row>
    <row r="31" spans="1:46" ht="3" customHeight="1">
      <c r="C31" s="264"/>
      <c r="D31" s="265"/>
      <c r="E31" s="172"/>
      <c r="F31" s="172"/>
      <c r="G31" s="172"/>
      <c r="H31" s="196"/>
      <c r="I31" s="196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9"/>
      <c r="Y31" s="274"/>
      <c r="Z31" s="275"/>
      <c r="AA31" s="275"/>
      <c r="AB31" s="249"/>
      <c r="AC31" s="224"/>
      <c r="AD31" s="220"/>
      <c r="AE31" s="249"/>
      <c r="AF31" s="224"/>
      <c r="AG31" s="251"/>
      <c r="AH31" s="220"/>
      <c r="AI31" s="224"/>
      <c r="AJ31" s="220"/>
      <c r="AK31" s="222"/>
      <c r="AL31" s="224"/>
      <c r="AM31" s="158"/>
      <c r="AN31" s="226"/>
    </row>
    <row r="32" spans="1:46" ht="14.25" customHeight="1">
      <c r="C32" s="264"/>
      <c r="D32" s="265"/>
      <c r="E32" s="172"/>
      <c r="F32" s="172"/>
      <c r="G32" s="172"/>
      <c r="H32" s="196"/>
      <c r="I32" s="196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9"/>
      <c r="Y32" s="311" t="s">
        <v>13</v>
      </c>
      <c r="Z32" s="312"/>
      <c r="AA32" s="312"/>
      <c r="AB32" s="250"/>
      <c r="AC32" s="225"/>
      <c r="AD32" s="221"/>
      <c r="AE32" s="250"/>
      <c r="AF32" s="225"/>
      <c r="AG32" s="252"/>
      <c r="AH32" s="221"/>
      <c r="AI32" s="225"/>
      <c r="AJ32" s="221"/>
      <c r="AK32" s="223"/>
      <c r="AL32" s="225"/>
      <c r="AM32" s="227"/>
      <c r="AN32" s="228"/>
    </row>
    <row r="33" spans="3:40" ht="6.75" customHeight="1">
      <c r="C33" s="264" t="s">
        <v>33</v>
      </c>
      <c r="D33" s="265"/>
      <c r="E33" s="196"/>
      <c r="F33" s="196"/>
      <c r="G33" s="196"/>
      <c r="H33" s="196"/>
      <c r="I33" s="196" t="s">
        <v>34</v>
      </c>
      <c r="J33" s="278" t="s">
        <v>88</v>
      </c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9"/>
      <c r="Y33" s="280" t="s">
        <v>35</v>
      </c>
      <c r="Z33" s="281"/>
      <c r="AA33" s="281"/>
      <c r="AB33" s="23"/>
      <c r="AC33" s="24"/>
      <c r="AD33" s="25"/>
      <c r="AE33" s="23"/>
      <c r="AF33" s="24"/>
      <c r="AG33" s="26"/>
      <c r="AH33" s="25"/>
      <c r="AI33" s="24"/>
      <c r="AJ33" s="25"/>
      <c r="AK33" s="27"/>
      <c r="AL33" s="24"/>
      <c r="AM33" s="166"/>
      <c r="AN33" s="257"/>
    </row>
    <row r="34" spans="3:40" ht="3" customHeight="1">
      <c r="C34" s="264"/>
      <c r="D34" s="265"/>
      <c r="E34" s="196"/>
      <c r="F34" s="196"/>
      <c r="G34" s="196"/>
      <c r="H34" s="196"/>
      <c r="I34" s="196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9"/>
      <c r="Y34" s="274"/>
      <c r="Z34" s="275"/>
      <c r="AA34" s="275"/>
      <c r="AB34" s="249"/>
      <c r="AC34" s="224"/>
      <c r="AD34" s="220"/>
      <c r="AE34" s="249"/>
      <c r="AF34" s="224"/>
      <c r="AG34" s="251"/>
      <c r="AH34" s="220"/>
      <c r="AI34" s="224"/>
      <c r="AJ34" s="220"/>
      <c r="AK34" s="222"/>
      <c r="AL34" s="224"/>
      <c r="AM34" s="158"/>
      <c r="AN34" s="226"/>
    </row>
    <row r="35" spans="3:40" ht="14.25" customHeight="1">
      <c r="C35" s="264"/>
      <c r="D35" s="265"/>
      <c r="E35" s="196"/>
      <c r="F35" s="196"/>
      <c r="G35" s="196"/>
      <c r="H35" s="196"/>
      <c r="I35" s="196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9"/>
      <c r="Y35" s="229" t="s">
        <v>16</v>
      </c>
      <c r="Z35" s="230"/>
      <c r="AA35" s="230"/>
      <c r="AB35" s="250"/>
      <c r="AC35" s="225"/>
      <c r="AD35" s="221"/>
      <c r="AE35" s="250"/>
      <c r="AF35" s="225"/>
      <c r="AG35" s="252"/>
      <c r="AH35" s="221"/>
      <c r="AI35" s="225"/>
      <c r="AJ35" s="221"/>
      <c r="AK35" s="223"/>
      <c r="AL35" s="225"/>
      <c r="AM35" s="227"/>
      <c r="AN35" s="228"/>
    </row>
    <row r="36" spans="3:40" ht="9" customHeight="1">
      <c r="C36" s="292" t="s">
        <v>36</v>
      </c>
      <c r="D36" s="293"/>
      <c r="E36" s="118" t="s">
        <v>37</v>
      </c>
      <c r="F36" s="118"/>
      <c r="G36" s="118"/>
      <c r="H36" s="118"/>
      <c r="I36" s="118"/>
      <c r="J36" s="118"/>
      <c r="K36" s="118"/>
      <c r="L36" s="310" t="s">
        <v>38</v>
      </c>
      <c r="M36" s="310" t="s">
        <v>39</v>
      </c>
      <c r="N36" s="118"/>
      <c r="O36" s="118"/>
      <c r="P36" s="310" t="s">
        <v>40</v>
      </c>
      <c r="Q36" s="320" t="s">
        <v>41</v>
      </c>
      <c r="R36" s="320"/>
      <c r="S36" s="320"/>
      <c r="T36" s="320"/>
      <c r="U36" s="118"/>
      <c r="V36" s="118"/>
      <c r="W36" s="321" t="s">
        <v>40</v>
      </c>
      <c r="Y36" s="280" t="s">
        <v>42</v>
      </c>
      <c r="Z36" s="281"/>
      <c r="AA36" s="281"/>
      <c r="AB36" s="23"/>
      <c r="AC36" s="24"/>
      <c r="AD36" s="25"/>
      <c r="AE36" s="23"/>
      <c r="AF36" s="24"/>
      <c r="AG36" s="26"/>
      <c r="AH36" s="25"/>
      <c r="AI36" s="24"/>
      <c r="AJ36" s="25"/>
      <c r="AK36" s="27"/>
      <c r="AL36" s="24"/>
      <c r="AM36" s="166"/>
      <c r="AN36" s="257"/>
    </row>
    <row r="37" spans="3:40" ht="3" customHeight="1">
      <c r="C37" s="292"/>
      <c r="D37" s="293"/>
      <c r="E37" s="118"/>
      <c r="F37" s="118"/>
      <c r="G37" s="118"/>
      <c r="H37" s="118"/>
      <c r="I37" s="118"/>
      <c r="J37" s="118"/>
      <c r="K37" s="118"/>
      <c r="L37" s="310"/>
      <c r="M37" s="310"/>
      <c r="N37" s="118"/>
      <c r="O37" s="118"/>
      <c r="P37" s="310"/>
      <c r="Q37" s="320"/>
      <c r="R37" s="320"/>
      <c r="S37" s="320"/>
      <c r="T37" s="320"/>
      <c r="U37" s="118"/>
      <c r="V37" s="118"/>
      <c r="W37" s="321"/>
      <c r="Y37" s="274"/>
      <c r="Z37" s="275"/>
      <c r="AA37" s="275"/>
      <c r="AB37" s="249"/>
      <c r="AC37" s="224"/>
      <c r="AD37" s="220"/>
      <c r="AE37" s="249"/>
      <c r="AF37" s="224"/>
      <c r="AG37" s="251"/>
      <c r="AH37" s="220"/>
      <c r="AI37" s="224"/>
      <c r="AJ37" s="220"/>
      <c r="AK37" s="222"/>
      <c r="AL37" s="224"/>
      <c r="AM37" s="158"/>
      <c r="AN37" s="226"/>
    </row>
    <row r="38" spans="3:40" ht="14.25" customHeight="1">
      <c r="C38" s="292"/>
      <c r="D38" s="293"/>
      <c r="E38" s="118"/>
      <c r="F38" s="118"/>
      <c r="G38" s="118"/>
      <c r="H38" s="118"/>
      <c r="I38" s="118"/>
      <c r="J38" s="118"/>
      <c r="K38" s="118"/>
      <c r="L38" s="310"/>
      <c r="M38" s="310"/>
      <c r="N38" s="118"/>
      <c r="O38" s="118"/>
      <c r="P38" s="310"/>
      <c r="Q38" s="320"/>
      <c r="R38" s="320"/>
      <c r="S38" s="320"/>
      <c r="T38" s="320"/>
      <c r="U38" s="118"/>
      <c r="V38" s="118"/>
      <c r="W38" s="321"/>
      <c r="Y38" s="229" t="s">
        <v>43</v>
      </c>
      <c r="Z38" s="230"/>
      <c r="AA38" s="230"/>
      <c r="AB38" s="250"/>
      <c r="AC38" s="225"/>
      <c r="AD38" s="221"/>
      <c r="AE38" s="250"/>
      <c r="AF38" s="225"/>
      <c r="AG38" s="252"/>
      <c r="AH38" s="221"/>
      <c r="AI38" s="225"/>
      <c r="AJ38" s="221"/>
      <c r="AK38" s="223"/>
      <c r="AL38" s="225"/>
      <c r="AM38" s="227"/>
      <c r="AN38" s="228"/>
    </row>
    <row r="39" spans="3:40" ht="14.25" customHeight="1">
      <c r="C39" s="292" t="s">
        <v>44</v>
      </c>
      <c r="D39" s="293"/>
      <c r="E39" s="296" t="s">
        <v>86</v>
      </c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7"/>
      <c r="Y39" s="300" t="s">
        <v>45</v>
      </c>
      <c r="Z39" s="301"/>
      <c r="AA39" s="301"/>
      <c r="AB39" s="304" t="s">
        <v>84</v>
      </c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6"/>
    </row>
    <row r="40" spans="3:40" ht="9" customHeight="1">
      <c r="C40" s="292"/>
      <c r="D40" s="293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7"/>
      <c r="Y40" s="300"/>
      <c r="Z40" s="301"/>
      <c r="AA40" s="301"/>
      <c r="AB40" s="304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6"/>
    </row>
    <row r="41" spans="3:40" ht="3" customHeight="1">
      <c r="C41" s="294"/>
      <c r="D41" s="295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9"/>
      <c r="Y41" s="302"/>
      <c r="Z41" s="303"/>
      <c r="AA41" s="303"/>
      <c r="AB41" s="307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9"/>
    </row>
    <row r="42" spans="3:40" ht="14.25" customHeight="1">
      <c r="C42" s="264" t="s">
        <v>46</v>
      </c>
      <c r="D42" s="314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3"/>
      <c r="Y42" s="28"/>
      <c r="Z42" s="28"/>
      <c r="AA42" s="28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3:40" ht="24" customHeight="1">
      <c r="C43" s="264"/>
      <c r="D43" s="314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3"/>
      <c r="Y43" s="30" t="s">
        <v>47</v>
      </c>
      <c r="Z43" s="315" t="s">
        <v>48</v>
      </c>
      <c r="AA43" s="316"/>
      <c r="AB43" s="317" t="s">
        <v>49</v>
      </c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9"/>
    </row>
    <row r="44" spans="3:40" ht="9" customHeight="1">
      <c r="C44" s="286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8"/>
      <c r="Y44" s="339"/>
      <c r="Z44" s="342"/>
      <c r="AA44" s="343"/>
      <c r="AB44" s="31"/>
      <c r="AC44" s="32"/>
      <c r="AD44" s="33"/>
      <c r="AE44" s="19"/>
      <c r="AF44" s="17"/>
      <c r="AG44" s="20" t="s">
        <v>50</v>
      </c>
      <c r="AH44" s="33"/>
      <c r="AI44" s="32"/>
      <c r="AJ44" s="34" t="s">
        <v>51</v>
      </c>
      <c r="AK44" s="22"/>
      <c r="AL44" s="32"/>
      <c r="AM44" s="156" t="s">
        <v>52</v>
      </c>
      <c r="AN44" s="330"/>
    </row>
    <row r="45" spans="3:40" ht="3" customHeight="1"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8"/>
      <c r="Y45" s="340"/>
      <c r="Z45" s="344"/>
      <c r="AA45" s="343"/>
      <c r="AB45" s="249"/>
      <c r="AC45" s="224"/>
      <c r="AD45" s="220"/>
      <c r="AE45" s="249"/>
      <c r="AF45" s="224"/>
      <c r="AG45" s="251"/>
      <c r="AH45" s="220"/>
      <c r="AI45" s="224"/>
      <c r="AJ45" s="220"/>
      <c r="AK45" s="222"/>
      <c r="AL45" s="224"/>
      <c r="AM45" s="158"/>
      <c r="AN45" s="330"/>
    </row>
    <row r="46" spans="3:40" ht="12" customHeight="1">
      <c r="C46" s="286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8"/>
      <c r="Y46" s="341"/>
      <c r="Z46" s="345"/>
      <c r="AA46" s="346"/>
      <c r="AB46" s="337"/>
      <c r="AC46" s="329"/>
      <c r="AD46" s="327"/>
      <c r="AE46" s="337"/>
      <c r="AF46" s="329"/>
      <c r="AG46" s="338"/>
      <c r="AH46" s="327"/>
      <c r="AI46" s="329"/>
      <c r="AJ46" s="327"/>
      <c r="AK46" s="328"/>
      <c r="AL46" s="329"/>
      <c r="AM46" s="331"/>
      <c r="AN46" s="332"/>
    </row>
    <row r="47" spans="3:40" ht="24" customHeight="1">
      <c r="C47" s="286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8"/>
      <c r="Y47" s="35"/>
      <c r="Z47" s="333"/>
      <c r="AA47" s="334"/>
      <c r="AB47" s="36"/>
      <c r="AC47" s="37"/>
      <c r="AD47" s="38"/>
      <c r="AE47" s="36"/>
      <c r="AF47" s="37"/>
      <c r="AG47" s="39"/>
      <c r="AH47" s="38"/>
      <c r="AI47" s="37"/>
      <c r="AJ47" s="38"/>
      <c r="AK47" s="40"/>
      <c r="AL47" s="37"/>
      <c r="AM47" s="335"/>
      <c r="AN47" s="336"/>
    </row>
    <row r="48" spans="3:40" ht="22.5" customHeight="1">
      <c r="C48" s="286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8"/>
      <c r="Y48" s="35"/>
      <c r="Z48" s="333"/>
      <c r="AA48" s="334"/>
      <c r="AB48" s="36"/>
      <c r="AC48" s="37"/>
      <c r="AD48" s="38"/>
      <c r="AE48" s="36"/>
      <c r="AF48" s="37"/>
      <c r="AG48" s="39"/>
      <c r="AH48" s="38"/>
      <c r="AI48" s="37"/>
      <c r="AJ48" s="38"/>
      <c r="AK48" s="40"/>
      <c r="AL48" s="37"/>
      <c r="AM48" s="335"/>
      <c r="AN48" s="336"/>
    </row>
    <row r="49" spans="3:40" ht="24" customHeight="1">
      <c r="C49" s="286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8"/>
      <c r="Y49" s="41"/>
      <c r="Z49" s="282"/>
      <c r="AA49" s="283"/>
      <c r="AB49" s="42"/>
      <c r="AC49" s="43"/>
      <c r="AD49" s="44"/>
      <c r="AE49" s="42"/>
      <c r="AF49" s="43"/>
      <c r="AG49" s="45"/>
      <c r="AH49" s="44"/>
      <c r="AI49" s="43"/>
      <c r="AJ49" s="44"/>
      <c r="AK49" s="46"/>
      <c r="AL49" s="43"/>
      <c r="AM49" s="284"/>
      <c r="AN49" s="285"/>
    </row>
    <row r="50" spans="3:40" ht="8.25" customHeight="1" thickBot="1">
      <c r="C50" s="289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1"/>
    </row>
    <row r="51" spans="3:40" ht="14.25" customHeight="1">
      <c r="C51" s="47" t="s">
        <v>53</v>
      </c>
      <c r="D51" s="47" t="s">
        <v>54</v>
      </c>
    </row>
    <row r="52" spans="3:40" ht="12" customHeight="1">
      <c r="D52" s="47" t="s">
        <v>55</v>
      </c>
    </row>
    <row r="53" spans="3:40" ht="6.75" customHeight="1"/>
    <row r="54" spans="3:40" ht="15" customHeight="1">
      <c r="C54" s="325" t="s">
        <v>58</v>
      </c>
      <c r="D54" s="325"/>
      <c r="AE54" s="326" t="s">
        <v>57</v>
      </c>
      <c r="AF54" s="326"/>
      <c r="AG54" s="326"/>
      <c r="AH54" s="326"/>
      <c r="AI54" s="326"/>
      <c r="AJ54" s="326"/>
      <c r="AK54" s="326"/>
      <c r="AL54" s="326"/>
      <c r="AM54" s="326"/>
      <c r="AN54" s="326"/>
    </row>
  </sheetData>
  <sheetProtection sheet="1" selectLockedCells="1"/>
  <mergeCells count="229">
    <mergeCell ref="Z8:AA8"/>
    <mergeCell ref="AB8:AN8"/>
    <mergeCell ref="C8:N8"/>
    <mergeCell ref="C54:D54"/>
    <mergeCell ref="AE54:AN54"/>
    <mergeCell ref="AJ45:AJ46"/>
    <mergeCell ref="AK45:AK46"/>
    <mergeCell ref="AL45:AL46"/>
    <mergeCell ref="AM45:AN46"/>
    <mergeCell ref="Z47:AA47"/>
    <mergeCell ref="AM47:AN47"/>
    <mergeCell ref="AD45:AD46"/>
    <mergeCell ref="AE45:AE46"/>
    <mergeCell ref="AF45:AF46"/>
    <mergeCell ref="AG45:AG46"/>
    <mergeCell ref="AH45:AH46"/>
    <mergeCell ref="AI45:AI46"/>
    <mergeCell ref="Y44:Y46"/>
    <mergeCell ref="Z44:AA46"/>
    <mergeCell ref="AM44:AN44"/>
    <mergeCell ref="AB45:AB46"/>
    <mergeCell ref="AC45:AC46"/>
    <mergeCell ref="Z48:AA48"/>
    <mergeCell ref="AM48:AN48"/>
    <mergeCell ref="AQ28:AQ29"/>
    <mergeCell ref="C42:D43"/>
    <mergeCell ref="E42:W43"/>
    <mergeCell ref="Z43:AA43"/>
    <mergeCell ref="AB43:AN43"/>
    <mergeCell ref="Q36:T38"/>
    <mergeCell ref="U36:V38"/>
    <mergeCell ref="W36:W38"/>
    <mergeCell ref="Y36:AA37"/>
    <mergeCell ref="AM36:AN36"/>
    <mergeCell ref="AB37:AB38"/>
    <mergeCell ref="AC37:AC38"/>
    <mergeCell ref="AD37:AD38"/>
    <mergeCell ref="AE37:AE38"/>
    <mergeCell ref="AF37:AF38"/>
    <mergeCell ref="AH34:AH35"/>
    <mergeCell ref="AI34:AI35"/>
    <mergeCell ref="AG37:AG38"/>
    <mergeCell ref="AH37:AH38"/>
    <mergeCell ref="AI37:AI38"/>
    <mergeCell ref="AJ37:AJ38"/>
    <mergeCell ref="AK37:AK38"/>
    <mergeCell ref="AL37:AL38"/>
    <mergeCell ref="AK31:AK32"/>
    <mergeCell ref="AG34:AG35"/>
    <mergeCell ref="AB31:AB32"/>
    <mergeCell ref="Z49:AA49"/>
    <mergeCell ref="AM49:AN49"/>
    <mergeCell ref="C44:W50"/>
    <mergeCell ref="C39:D41"/>
    <mergeCell ref="E39:W41"/>
    <mergeCell ref="Y39:AA41"/>
    <mergeCell ref="AB39:AN41"/>
    <mergeCell ref="C36:D38"/>
    <mergeCell ref="E36:K38"/>
    <mergeCell ref="L36:L38"/>
    <mergeCell ref="M36:M38"/>
    <mergeCell ref="N36:O38"/>
    <mergeCell ref="P36:P38"/>
    <mergeCell ref="AM37:AN38"/>
    <mergeCell ref="Y38:AA38"/>
    <mergeCell ref="AJ31:AJ32"/>
    <mergeCell ref="AJ34:AJ35"/>
    <mergeCell ref="AL31:AL32"/>
    <mergeCell ref="AM31:AN32"/>
    <mergeCell ref="Y32:AA32"/>
    <mergeCell ref="C33:D35"/>
    <mergeCell ref="E33:G35"/>
    <mergeCell ref="H33:H35"/>
    <mergeCell ref="I33:I35"/>
    <mergeCell ref="J33:W35"/>
    <mergeCell ref="Y33:AA34"/>
    <mergeCell ref="C30:D32"/>
    <mergeCell ref="E30:G32"/>
    <mergeCell ref="H30:H32"/>
    <mergeCell ref="I30:I32"/>
    <mergeCell ref="J30:W32"/>
    <mergeCell ref="Y30:AA31"/>
    <mergeCell ref="Y35:AA35"/>
    <mergeCell ref="AM33:AN33"/>
    <mergeCell ref="AB34:AB35"/>
    <mergeCell ref="AC34:AC35"/>
    <mergeCell ref="AD34:AD35"/>
    <mergeCell ref="AE34:AE35"/>
    <mergeCell ref="AF34:AF35"/>
    <mergeCell ref="AM30:AN30"/>
    <mergeCell ref="C25:D26"/>
    <mergeCell ref="E25:W26"/>
    <mergeCell ref="C27:D29"/>
    <mergeCell ref="E27:W29"/>
    <mergeCell ref="Y27:AA28"/>
    <mergeCell ref="AM27:AN27"/>
    <mergeCell ref="AB28:AB29"/>
    <mergeCell ref="AK34:AK35"/>
    <mergeCell ref="AL34:AL35"/>
    <mergeCell ref="AM34:AN35"/>
    <mergeCell ref="AC28:AC29"/>
    <mergeCell ref="AD28:AD29"/>
    <mergeCell ref="AE28:AE29"/>
    <mergeCell ref="AF28:AF29"/>
    <mergeCell ref="AG28:AG29"/>
    <mergeCell ref="AH28:AH29"/>
    <mergeCell ref="AC31:AC32"/>
    <mergeCell ref="AD31:AD32"/>
    <mergeCell ref="AE31:AE32"/>
    <mergeCell ref="AF31:AF32"/>
    <mergeCell ref="AG31:AG32"/>
    <mergeCell ref="AH31:AH32"/>
    <mergeCell ref="AI31:AI32"/>
    <mergeCell ref="Q22:R23"/>
    <mergeCell ref="S22:U23"/>
    <mergeCell ref="V22:V23"/>
    <mergeCell ref="W22:W23"/>
    <mergeCell ref="AI28:AI29"/>
    <mergeCell ref="M22:M23"/>
    <mergeCell ref="N22:N23"/>
    <mergeCell ref="O22:P23"/>
    <mergeCell ref="Z24:AA25"/>
    <mergeCell ref="AB24:AN25"/>
    <mergeCell ref="A19:A20"/>
    <mergeCell ref="E19:E20"/>
    <mergeCell ref="F19:F20"/>
    <mergeCell ref="G19:H20"/>
    <mergeCell ref="I19:J20"/>
    <mergeCell ref="K19:L20"/>
    <mergeCell ref="Z22:AA23"/>
    <mergeCell ref="AB22:AN23"/>
    <mergeCell ref="I21:J21"/>
    <mergeCell ref="K21:L21"/>
    <mergeCell ref="O21:P21"/>
    <mergeCell ref="Q21:R21"/>
    <mergeCell ref="C21:D22"/>
    <mergeCell ref="G21:H21"/>
    <mergeCell ref="A22:A23"/>
    <mergeCell ref="E22:E23"/>
    <mergeCell ref="F22:F23"/>
    <mergeCell ref="G22:H23"/>
    <mergeCell ref="I22:J23"/>
    <mergeCell ref="AJ28:AJ29"/>
    <mergeCell ref="AK28:AK29"/>
    <mergeCell ref="AL28:AL29"/>
    <mergeCell ref="AM28:AN29"/>
    <mergeCell ref="Y29:AA29"/>
    <mergeCell ref="S19:U20"/>
    <mergeCell ref="V19:V20"/>
    <mergeCell ref="W19:W20"/>
    <mergeCell ref="AL18:AN21"/>
    <mergeCell ref="AB18:AK21"/>
    <mergeCell ref="S21:U21"/>
    <mergeCell ref="Z18:AA21"/>
    <mergeCell ref="K22:L23"/>
    <mergeCell ref="C23:D23"/>
    <mergeCell ref="A13:A14"/>
    <mergeCell ref="E13:E14"/>
    <mergeCell ref="F13:F14"/>
    <mergeCell ref="G13:H14"/>
    <mergeCell ref="I13:J14"/>
    <mergeCell ref="K13:L14"/>
    <mergeCell ref="G18:H18"/>
    <mergeCell ref="I18:J18"/>
    <mergeCell ref="K18:L18"/>
    <mergeCell ref="A16:A17"/>
    <mergeCell ref="E16:E17"/>
    <mergeCell ref="F16:F17"/>
    <mergeCell ref="G16:H17"/>
    <mergeCell ref="I16:J17"/>
    <mergeCell ref="K16:L17"/>
    <mergeCell ref="C17:D17"/>
    <mergeCell ref="AB12:AN14"/>
    <mergeCell ref="Z9:AA10"/>
    <mergeCell ref="AB9:AN10"/>
    <mergeCell ref="Q13:R14"/>
    <mergeCell ref="S13:U14"/>
    <mergeCell ref="V13:V14"/>
    <mergeCell ref="Q16:R17"/>
    <mergeCell ref="S16:U17"/>
    <mergeCell ref="M16:M17"/>
    <mergeCell ref="N16:N17"/>
    <mergeCell ref="V16:V17"/>
    <mergeCell ref="W16:W17"/>
    <mergeCell ref="AB17:AN17"/>
    <mergeCell ref="Z15:AA17"/>
    <mergeCell ref="AB15:AB16"/>
    <mergeCell ref="N19:N20"/>
    <mergeCell ref="O19:P20"/>
    <mergeCell ref="Q19:R20"/>
    <mergeCell ref="AC15:AN16"/>
    <mergeCell ref="C15:D16"/>
    <mergeCell ref="G15:H15"/>
    <mergeCell ref="I15:J15"/>
    <mergeCell ref="K15:L15"/>
    <mergeCell ref="O15:P15"/>
    <mergeCell ref="Q15:R15"/>
    <mergeCell ref="S15:U15"/>
    <mergeCell ref="O16:P17"/>
    <mergeCell ref="S18:U18"/>
    <mergeCell ref="O18:P18"/>
    <mergeCell ref="Q18:R18"/>
    <mergeCell ref="M19:M20"/>
    <mergeCell ref="C18:D19"/>
    <mergeCell ref="C20:D20"/>
    <mergeCell ref="T1:Z4"/>
    <mergeCell ref="AK4:AK5"/>
    <mergeCell ref="AL4:AM5"/>
    <mergeCell ref="AN4:AN5"/>
    <mergeCell ref="C7:N7"/>
    <mergeCell ref="Z7:AA7"/>
    <mergeCell ref="AB7:AN7"/>
    <mergeCell ref="AA1:AB4"/>
    <mergeCell ref="W13:W14"/>
    <mergeCell ref="C14:D14"/>
    <mergeCell ref="M13:M14"/>
    <mergeCell ref="N13:N14"/>
    <mergeCell ref="O13:P14"/>
    <mergeCell ref="C9:N9"/>
    <mergeCell ref="Z11:AA11"/>
    <mergeCell ref="AB11:AN11"/>
    <mergeCell ref="C12:D13"/>
    <mergeCell ref="G12:H12"/>
    <mergeCell ref="I12:J12"/>
    <mergeCell ref="K12:L12"/>
    <mergeCell ref="O12:P12"/>
    <mergeCell ref="Q12:R12"/>
    <mergeCell ref="S12:U12"/>
    <mergeCell ref="Z12:AA14"/>
  </mergeCells>
  <phoneticPr fontId="3"/>
  <conditionalFormatting sqref="E39:W41">
    <cfRule type="cellIs" dxfId="4" priority="8" operator="between">
      <formula>43586</formula>
      <formula>43830</formula>
    </cfRule>
  </conditionalFormatting>
  <conditionalFormatting sqref="AB7:AN7 AB8">
    <cfRule type="cellIs" dxfId="3" priority="5" operator="between">
      <formula>43586</formula>
      <formula>43830</formula>
    </cfRule>
  </conditionalFormatting>
  <conditionalFormatting sqref="AB39:AN41">
    <cfRule type="cellIs" dxfId="2" priority="3" operator="between">
      <formula>43586</formula>
      <formula>43830</formula>
    </cfRule>
  </conditionalFormatting>
  <conditionalFormatting sqref="J30:W32">
    <cfRule type="cellIs" dxfId="1" priority="2" operator="between">
      <formula>43586</formula>
      <formula>43830</formula>
    </cfRule>
  </conditionalFormatting>
  <conditionalFormatting sqref="J33:W35">
    <cfRule type="cellIs" dxfId="0" priority="1" operator="between">
      <formula>43586</formula>
      <formula>43830</formula>
    </cfRule>
  </conditionalFormatting>
  <dataValidations count="2">
    <dataValidation type="list" allowBlank="1" showInputMessage="1" showErrorMessage="1" sqref="A11" xr:uid="{00000000-0002-0000-0000-000000000000}">
      <formula1>$AQ$26:$AQ$29</formula1>
    </dataValidation>
    <dataValidation type="textLength" allowBlank="1" showInputMessage="1" showErrorMessage="1" sqref="AB8:AN8" xr:uid="{00000000-0002-0000-0000-000001000000}">
      <formula1>1</formula1>
      <formula2>9</formula2>
    </dataValidation>
  </dataValidations>
  <printOptions horizontalCentered="1"/>
  <pageMargins left="0.23622047244094491" right="0.19685039370078741" top="0.23622047244094491" bottom="3.937007874015748E-2" header="0.19685039370078741" footer="0.19685039370078741"/>
  <pageSetup paperSize="9" orientation="landscape" blackAndWhite="1" copies="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2"/>
  <sheetViews>
    <sheetView showGridLines="0" view="pageBreakPreview" zoomScaleNormal="160" zoomScaleSheetLayoutView="100" workbookViewId="0">
      <selection activeCell="A10" sqref="A10:C11"/>
    </sheetView>
  </sheetViews>
  <sheetFormatPr defaultRowHeight="18.75"/>
  <cols>
    <col min="1" max="1" width="6.75" style="54" customWidth="1"/>
    <col min="2" max="2" width="2.75" style="54" customWidth="1"/>
    <col min="3" max="3" width="18.625" style="54" customWidth="1"/>
    <col min="4" max="4" width="19.5" style="54" customWidth="1"/>
    <col min="5" max="5" width="4.25" style="54" customWidth="1"/>
    <col min="6" max="6" width="13.5" style="54" customWidth="1"/>
    <col min="7" max="7" width="5.125" style="54" customWidth="1"/>
    <col min="8" max="8" width="12.375" style="54" customWidth="1"/>
    <col min="9" max="9" width="1" style="54" customWidth="1"/>
    <col min="10" max="10" width="15.875" style="54" customWidth="1"/>
    <col min="11" max="11" width="18.625" style="54" customWidth="1"/>
    <col min="12" max="12" width="4.375" style="54" customWidth="1"/>
    <col min="13" max="14" width="2.5" style="54" customWidth="1"/>
    <col min="15" max="15" width="2.625" style="54" customWidth="1"/>
    <col min="16" max="16" width="3.125" style="54" customWidth="1"/>
    <col min="17" max="17" width="2.625" style="54" customWidth="1"/>
    <col min="18" max="18" width="16.875" style="54" customWidth="1"/>
    <col min="19" max="16384" width="9" style="54"/>
  </cols>
  <sheetData>
    <row r="1" spans="1:16">
      <c r="F1" s="401" t="s">
        <v>61</v>
      </c>
      <c r="G1" s="401"/>
      <c r="H1" s="401"/>
      <c r="J1" s="403" t="s">
        <v>62</v>
      </c>
    </row>
    <row r="2" spans="1:16" ht="3" customHeight="1">
      <c r="F2" s="401"/>
      <c r="G2" s="401"/>
      <c r="H2" s="401"/>
      <c r="J2" s="403"/>
    </row>
    <row r="3" spans="1:16" ht="4.5" customHeight="1">
      <c r="F3" s="401"/>
      <c r="G3" s="401"/>
      <c r="H3" s="401"/>
      <c r="J3" s="403"/>
    </row>
    <row r="4" spans="1:16" ht="16.5" customHeight="1">
      <c r="A4" s="404" t="s">
        <v>21</v>
      </c>
      <c r="B4" s="405"/>
      <c r="C4" s="410" t="str">
        <f>IF('見積書（表紙）'!$E$25="","",'見積書（表紙）'!$E$25)</f>
        <v/>
      </c>
      <c r="D4" s="411"/>
      <c r="F4" s="402"/>
      <c r="G4" s="402"/>
      <c r="H4" s="402"/>
      <c r="J4" s="403"/>
      <c r="M4" s="416" t="s">
        <v>63</v>
      </c>
      <c r="N4" s="418"/>
      <c r="O4" s="416" t="s">
        <v>80</v>
      </c>
      <c r="P4" s="418"/>
    </row>
    <row r="5" spans="1:16" ht="7.5" customHeight="1">
      <c r="A5" s="406"/>
      <c r="B5" s="407"/>
      <c r="C5" s="412"/>
      <c r="D5" s="413"/>
      <c r="M5" s="417"/>
      <c r="N5" s="419"/>
      <c r="O5" s="417"/>
      <c r="P5" s="419"/>
    </row>
    <row r="6" spans="1:16" ht="6.75" customHeight="1">
      <c r="A6" s="408"/>
      <c r="B6" s="409"/>
      <c r="C6" s="414"/>
      <c r="D6" s="415"/>
    </row>
    <row r="7" spans="1:16" ht="15" customHeight="1"/>
    <row r="8" spans="1:16" s="63" customFormat="1" ht="24" customHeight="1">
      <c r="A8" s="380" t="s">
        <v>64</v>
      </c>
      <c r="B8" s="381"/>
      <c r="C8" s="381"/>
      <c r="D8" s="381" t="s">
        <v>65</v>
      </c>
      <c r="E8" s="381"/>
      <c r="F8" s="381"/>
      <c r="G8" s="66" t="s">
        <v>66</v>
      </c>
      <c r="H8" s="382" t="s">
        <v>67</v>
      </c>
      <c r="I8" s="381"/>
      <c r="J8" s="65" t="s">
        <v>68</v>
      </c>
      <c r="K8" s="62" t="s">
        <v>69</v>
      </c>
      <c r="L8" s="380" t="s">
        <v>70</v>
      </c>
      <c r="M8" s="381"/>
      <c r="N8" s="381"/>
      <c r="O8" s="381"/>
      <c r="P8" s="383"/>
    </row>
    <row r="9" spans="1:16" ht="7.5" customHeight="1">
      <c r="A9" s="384"/>
      <c r="B9" s="385"/>
      <c r="C9" s="386"/>
      <c r="D9" s="387"/>
      <c r="E9" s="385"/>
      <c r="F9" s="386"/>
      <c r="G9" s="60"/>
      <c r="H9" s="388"/>
      <c r="I9" s="389"/>
      <c r="J9" s="59"/>
      <c r="K9" s="61"/>
      <c r="L9" s="384"/>
      <c r="M9" s="385"/>
      <c r="N9" s="385"/>
      <c r="O9" s="385"/>
      <c r="P9" s="390"/>
    </row>
    <row r="10" spans="1:16" ht="15.6" customHeight="1">
      <c r="A10" s="391"/>
      <c r="B10" s="392"/>
      <c r="C10" s="393"/>
      <c r="D10" s="394"/>
      <c r="E10" s="392"/>
      <c r="F10" s="393"/>
      <c r="G10" s="395"/>
      <c r="H10" s="396"/>
      <c r="I10" s="397"/>
      <c r="J10" s="69"/>
      <c r="K10" s="70"/>
      <c r="L10" s="398"/>
      <c r="M10" s="399"/>
      <c r="N10" s="399"/>
      <c r="O10" s="399"/>
      <c r="P10" s="400"/>
    </row>
    <row r="11" spans="1:16" ht="15.6" customHeight="1">
      <c r="A11" s="353"/>
      <c r="B11" s="354"/>
      <c r="C11" s="355"/>
      <c r="D11" s="357"/>
      <c r="E11" s="354"/>
      <c r="F11" s="355"/>
      <c r="G11" s="359"/>
      <c r="H11" s="368"/>
      <c r="I11" s="369"/>
      <c r="J11" s="67"/>
      <c r="K11" s="67"/>
      <c r="L11" s="365"/>
      <c r="M11" s="366"/>
      <c r="N11" s="366"/>
      <c r="O11" s="366"/>
      <c r="P11" s="367"/>
    </row>
    <row r="12" spans="1:16" ht="15.6" customHeight="1">
      <c r="A12" s="350"/>
      <c r="B12" s="351"/>
      <c r="C12" s="352"/>
      <c r="D12" s="356"/>
      <c r="E12" s="351"/>
      <c r="F12" s="352"/>
      <c r="G12" s="358"/>
      <c r="H12" s="360"/>
      <c r="I12" s="361"/>
      <c r="J12" s="68"/>
      <c r="K12" s="78"/>
      <c r="L12" s="362"/>
      <c r="M12" s="363"/>
      <c r="N12" s="363"/>
      <c r="O12" s="363"/>
      <c r="P12" s="364"/>
    </row>
    <row r="13" spans="1:16" ht="15.6" customHeight="1">
      <c r="A13" s="353"/>
      <c r="B13" s="354"/>
      <c r="C13" s="355"/>
      <c r="D13" s="357"/>
      <c r="E13" s="354"/>
      <c r="F13" s="355"/>
      <c r="G13" s="359"/>
      <c r="H13" s="368"/>
      <c r="I13" s="369"/>
      <c r="J13" s="67"/>
      <c r="K13" s="67"/>
      <c r="L13" s="365"/>
      <c r="M13" s="366"/>
      <c r="N13" s="366"/>
      <c r="O13" s="366"/>
      <c r="P13" s="367"/>
    </row>
    <row r="14" spans="1:16" ht="15.6" customHeight="1">
      <c r="A14" s="350"/>
      <c r="B14" s="351"/>
      <c r="C14" s="352"/>
      <c r="D14" s="356"/>
      <c r="E14" s="351"/>
      <c r="F14" s="352"/>
      <c r="G14" s="358"/>
      <c r="H14" s="360"/>
      <c r="I14" s="361"/>
      <c r="J14" s="68"/>
      <c r="K14" s="78"/>
      <c r="L14" s="362"/>
      <c r="M14" s="363"/>
      <c r="N14" s="363"/>
      <c r="O14" s="363"/>
      <c r="P14" s="364"/>
    </row>
    <row r="15" spans="1:16" ht="15.6" customHeight="1">
      <c r="A15" s="353"/>
      <c r="B15" s="354"/>
      <c r="C15" s="355"/>
      <c r="D15" s="357"/>
      <c r="E15" s="354"/>
      <c r="F15" s="355"/>
      <c r="G15" s="359"/>
      <c r="H15" s="368"/>
      <c r="I15" s="369"/>
      <c r="J15" s="67"/>
      <c r="K15" s="67"/>
      <c r="L15" s="365"/>
      <c r="M15" s="366"/>
      <c r="N15" s="366"/>
      <c r="O15" s="366"/>
      <c r="P15" s="367"/>
    </row>
    <row r="16" spans="1:16" ht="15.6" customHeight="1">
      <c r="A16" s="350"/>
      <c r="B16" s="351"/>
      <c r="C16" s="352"/>
      <c r="D16" s="356"/>
      <c r="E16" s="351"/>
      <c r="F16" s="352"/>
      <c r="G16" s="358"/>
      <c r="H16" s="360"/>
      <c r="I16" s="361"/>
      <c r="J16" s="68"/>
      <c r="K16" s="78"/>
      <c r="L16" s="362"/>
      <c r="M16" s="363"/>
      <c r="N16" s="363"/>
      <c r="O16" s="363"/>
      <c r="P16" s="364"/>
    </row>
    <row r="17" spans="1:16" ht="15.6" customHeight="1">
      <c r="A17" s="353"/>
      <c r="B17" s="354"/>
      <c r="C17" s="355"/>
      <c r="D17" s="357"/>
      <c r="E17" s="354"/>
      <c r="F17" s="355"/>
      <c r="G17" s="359"/>
      <c r="H17" s="368"/>
      <c r="I17" s="369"/>
      <c r="J17" s="67"/>
      <c r="K17" s="67"/>
      <c r="L17" s="365"/>
      <c r="M17" s="366"/>
      <c r="N17" s="366"/>
      <c r="O17" s="366"/>
      <c r="P17" s="367"/>
    </row>
    <row r="18" spans="1:16" ht="15.6" customHeight="1">
      <c r="A18" s="350"/>
      <c r="B18" s="351"/>
      <c r="C18" s="352"/>
      <c r="D18" s="356"/>
      <c r="E18" s="351"/>
      <c r="F18" s="352"/>
      <c r="G18" s="358"/>
      <c r="H18" s="360"/>
      <c r="I18" s="361"/>
      <c r="J18" s="68"/>
      <c r="K18" s="78"/>
      <c r="L18" s="362"/>
      <c r="M18" s="363"/>
      <c r="N18" s="363"/>
      <c r="O18" s="363"/>
      <c r="P18" s="364"/>
    </row>
    <row r="19" spans="1:16" ht="15.6" customHeight="1">
      <c r="A19" s="353"/>
      <c r="B19" s="354"/>
      <c r="C19" s="355"/>
      <c r="D19" s="357"/>
      <c r="E19" s="354"/>
      <c r="F19" s="355"/>
      <c r="G19" s="359"/>
      <c r="H19" s="368"/>
      <c r="I19" s="369"/>
      <c r="J19" s="67"/>
      <c r="K19" s="67"/>
      <c r="L19" s="365"/>
      <c r="M19" s="366"/>
      <c r="N19" s="366"/>
      <c r="O19" s="366"/>
      <c r="P19" s="367"/>
    </row>
    <row r="20" spans="1:16" ht="15.6" customHeight="1">
      <c r="A20" s="350"/>
      <c r="B20" s="351"/>
      <c r="C20" s="352"/>
      <c r="D20" s="356"/>
      <c r="E20" s="351"/>
      <c r="F20" s="352"/>
      <c r="G20" s="358"/>
      <c r="H20" s="360"/>
      <c r="I20" s="361"/>
      <c r="J20" s="68"/>
      <c r="K20" s="78"/>
      <c r="L20" s="362"/>
      <c r="M20" s="363"/>
      <c r="N20" s="363"/>
      <c r="O20" s="363"/>
      <c r="P20" s="364"/>
    </row>
    <row r="21" spans="1:16" ht="15.6" customHeight="1">
      <c r="A21" s="353"/>
      <c r="B21" s="354"/>
      <c r="C21" s="355"/>
      <c r="D21" s="357"/>
      <c r="E21" s="354"/>
      <c r="F21" s="355"/>
      <c r="G21" s="359"/>
      <c r="H21" s="368"/>
      <c r="I21" s="369"/>
      <c r="J21" s="67"/>
      <c r="K21" s="67"/>
      <c r="L21" s="365"/>
      <c r="M21" s="366"/>
      <c r="N21" s="366"/>
      <c r="O21" s="366"/>
      <c r="P21" s="367"/>
    </row>
    <row r="22" spans="1:16" ht="15.6" customHeight="1">
      <c r="A22" s="350"/>
      <c r="B22" s="351"/>
      <c r="C22" s="352"/>
      <c r="D22" s="356"/>
      <c r="E22" s="351"/>
      <c r="F22" s="352"/>
      <c r="G22" s="358"/>
      <c r="H22" s="360"/>
      <c r="I22" s="361"/>
      <c r="J22" s="68"/>
      <c r="K22" s="78"/>
      <c r="L22" s="362"/>
      <c r="M22" s="363"/>
      <c r="N22" s="363"/>
      <c r="O22" s="363"/>
      <c r="P22" s="364"/>
    </row>
    <row r="23" spans="1:16" ht="15.6" customHeight="1">
      <c r="A23" s="353"/>
      <c r="B23" s="354"/>
      <c r="C23" s="355"/>
      <c r="D23" s="357"/>
      <c r="E23" s="354"/>
      <c r="F23" s="355"/>
      <c r="G23" s="359"/>
      <c r="H23" s="368"/>
      <c r="I23" s="369"/>
      <c r="J23" s="67"/>
      <c r="K23" s="67"/>
      <c r="L23" s="365"/>
      <c r="M23" s="366"/>
      <c r="N23" s="366"/>
      <c r="O23" s="366"/>
      <c r="P23" s="367"/>
    </row>
    <row r="24" spans="1:16" ht="15.6" customHeight="1">
      <c r="A24" s="350"/>
      <c r="B24" s="351"/>
      <c r="C24" s="352"/>
      <c r="D24" s="356"/>
      <c r="E24" s="351"/>
      <c r="F24" s="352"/>
      <c r="G24" s="358"/>
      <c r="H24" s="360"/>
      <c r="I24" s="361"/>
      <c r="J24" s="68"/>
      <c r="K24" s="78"/>
      <c r="L24" s="362"/>
      <c r="M24" s="363"/>
      <c r="N24" s="363"/>
      <c r="O24" s="363"/>
      <c r="P24" s="364"/>
    </row>
    <row r="25" spans="1:16" ht="15.6" customHeight="1">
      <c r="A25" s="353"/>
      <c r="B25" s="354"/>
      <c r="C25" s="355"/>
      <c r="D25" s="357"/>
      <c r="E25" s="354"/>
      <c r="F25" s="355"/>
      <c r="G25" s="359"/>
      <c r="H25" s="368"/>
      <c r="I25" s="369"/>
      <c r="J25" s="67"/>
      <c r="K25" s="67"/>
      <c r="L25" s="365"/>
      <c r="M25" s="366"/>
      <c r="N25" s="366"/>
      <c r="O25" s="366"/>
      <c r="P25" s="367"/>
    </row>
    <row r="26" spans="1:16" ht="15.6" customHeight="1">
      <c r="A26" s="350"/>
      <c r="B26" s="351"/>
      <c r="C26" s="352"/>
      <c r="D26" s="356"/>
      <c r="E26" s="351"/>
      <c r="F26" s="352"/>
      <c r="G26" s="358"/>
      <c r="H26" s="360"/>
      <c r="I26" s="361"/>
      <c r="J26" s="68"/>
      <c r="K26" s="78"/>
      <c r="L26" s="362"/>
      <c r="M26" s="363"/>
      <c r="N26" s="363"/>
      <c r="O26" s="363"/>
      <c r="P26" s="364"/>
    </row>
    <row r="27" spans="1:16" ht="15.6" customHeight="1">
      <c r="A27" s="353"/>
      <c r="B27" s="354"/>
      <c r="C27" s="355"/>
      <c r="D27" s="357"/>
      <c r="E27" s="354"/>
      <c r="F27" s="355"/>
      <c r="G27" s="359"/>
      <c r="H27" s="368"/>
      <c r="I27" s="369"/>
      <c r="J27" s="67"/>
      <c r="K27" s="67"/>
      <c r="L27" s="365"/>
      <c r="M27" s="366"/>
      <c r="N27" s="366"/>
      <c r="O27" s="366"/>
      <c r="P27" s="367"/>
    </row>
    <row r="28" spans="1:16" ht="15.6" customHeight="1">
      <c r="A28" s="350"/>
      <c r="B28" s="351"/>
      <c r="C28" s="352"/>
      <c r="D28" s="356"/>
      <c r="E28" s="351"/>
      <c r="F28" s="352"/>
      <c r="G28" s="358"/>
      <c r="H28" s="360"/>
      <c r="I28" s="361"/>
      <c r="J28" s="68"/>
      <c r="K28" s="78"/>
      <c r="L28" s="362"/>
      <c r="M28" s="363"/>
      <c r="N28" s="363"/>
      <c r="O28" s="363"/>
      <c r="P28" s="364"/>
    </row>
    <row r="29" spans="1:16" ht="15.6" customHeight="1">
      <c r="A29" s="353"/>
      <c r="B29" s="354"/>
      <c r="C29" s="355"/>
      <c r="D29" s="357"/>
      <c r="E29" s="354"/>
      <c r="F29" s="355"/>
      <c r="G29" s="359"/>
      <c r="H29" s="368"/>
      <c r="I29" s="369"/>
      <c r="J29" s="67"/>
      <c r="K29" s="67"/>
      <c r="L29" s="365"/>
      <c r="M29" s="366"/>
      <c r="N29" s="366"/>
      <c r="O29" s="366"/>
      <c r="P29" s="367"/>
    </row>
    <row r="30" spans="1:16" ht="15.6" customHeight="1">
      <c r="A30" s="79"/>
      <c r="B30" s="80"/>
      <c r="C30" s="81"/>
      <c r="D30" s="82"/>
      <c r="E30" s="80"/>
      <c r="F30" s="81"/>
      <c r="G30" s="83"/>
      <c r="H30" s="84"/>
      <c r="I30" s="85"/>
      <c r="J30" s="68"/>
      <c r="K30" s="78"/>
      <c r="L30" s="86"/>
      <c r="M30" s="87"/>
      <c r="N30" s="87"/>
      <c r="O30" s="87"/>
      <c r="P30" s="88"/>
    </row>
    <row r="31" spans="1:16" ht="15.6" customHeight="1">
      <c r="A31" s="71"/>
      <c r="B31" s="72"/>
      <c r="C31" s="73"/>
      <c r="D31" s="74"/>
      <c r="E31" s="72"/>
      <c r="F31" s="73"/>
      <c r="G31" s="64"/>
      <c r="H31" s="368"/>
      <c r="I31" s="369"/>
      <c r="J31" s="67"/>
      <c r="K31" s="67"/>
      <c r="L31" s="75"/>
      <c r="M31" s="76"/>
      <c r="N31" s="76"/>
      <c r="O31" s="76"/>
      <c r="P31" s="77"/>
    </row>
    <row r="32" spans="1:16" ht="15.6" customHeight="1">
      <c r="A32" s="350"/>
      <c r="B32" s="351"/>
      <c r="C32" s="352"/>
      <c r="D32" s="356"/>
      <c r="E32" s="351"/>
      <c r="F32" s="352"/>
      <c r="G32" s="358"/>
      <c r="H32" s="360"/>
      <c r="I32" s="361"/>
      <c r="J32" s="68"/>
      <c r="K32" s="78"/>
      <c r="L32" s="362"/>
      <c r="M32" s="363"/>
      <c r="N32" s="363"/>
      <c r="O32" s="363"/>
      <c r="P32" s="364"/>
    </row>
    <row r="33" spans="1:17" ht="15.6" customHeight="1">
      <c r="A33" s="353"/>
      <c r="B33" s="354"/>
      <c r="C33" s="355"/>
      <c r="D33" s="357"/>
      <c r="E33" s="354"/>
      <c r="F33" s="355"/>
      <c r="G33" s="359"/>
      <c r="H33" s="368"/>
      <c r="I33" s="369"/>
      <c r="J33" s="67"/>
      <c r="K33" s="67"/>
      <c r="L33" s="365"/>
      <c r="M33" s="366"/>
      <c r="N33" s="366"/>
      <c r="O33" s="366"/>
      <c r="P33" s="367"/>
    </row>
    <row r="34" spans="1:17" ht="15.6" customHeight="1">
      <c r="A34" s="350"/>
      <c r="B34" s="351"/>
      <c r="C34" s="352"/>
      <c r="D34" s="356"/>
      <c r="E34" s="351"/>
      <c r="F34" s="352"/>
      <c r="G34" s="358"/>
      <c r="H34" s="360"/>
      <c r="I34" s="361"/>
      <c r="J34" s="68"/>
      <c r="K34" s="78"/>
      <c r="L34" s="362"/>
      <c r="M34" s="363"/>
      <c r="N34" s="363"/>
      <c r="O34" s="363"/>
      <c r="P34" s="364"/>
    </row>
    <row r="35" spans="1:17" ht="15.6" customHeight="1">
      <c r="A35" s="353"/>
      <c r="B35" s="354"/>
      <c r="C35" s="355"/>
      <c r="D35" s="357"/>
      <c r="E35" s="354"/>
      <c r="F35" s="355"/>
      <c r="G35" s="359"/>
      <c r="H35" s="368"/>
      <c r="I35" s="369"/>
      <c r="J35" s="67"/>
      <c r="K35" s="67"/>
      <c r="L35" s="365"/>
      <c r="M35" s="366"/>
      <c r="N35" s="366"/>
      <c r="O35" s="366"/>
      <c r="P35" s="367"/>
    </row>
    <row r="36" spans="1:17" ht="15.6" customHeight="1">
      <c r="A36" s="350"/>
      <c r="B36" s="351"/>
      <c r="C36" s="352"/>
      <c r="D36" s="356"/>
      <c r="E36" s="351"/>
      <c r="F36" s="352"/>
      <c r="G36" s="358"/>
      <c r="H36" s="360"/>
      <c r="I36" s="361"/>
      <c r="J36" s="68"/>
      <c r="K36" s="78"/>
      <c r="L36" s="362"/>
      <c r="M36" s="363"/>
      <c r="N36" s="363"/>
      <c r="O36" s="363"/>
      <c r="P36" s="364"/>
    </row>
    <row r="37" spans="1:17" ht="15.6" customHeight="1">
      <c r="A37" s="370"/>
      <c r="B37" s="371"/>
      <c r="C37" s="372"/>
      <c r="D37" s="373"/>
      <c r="E37" s="371"/>
      <c r="F37" s="372"/>
      <c r="G37" s="374"/>
      <c r="H37" s="378"/>
      <c r="I37" s="379"/>
      <c r="J37" s="89"/>
      <c r="K37" s="89"/>
      <c r="L37" s="375"/>
      <c r="M37" s="376"/>
      <c r="N37" s="376"/>
      <c r="O37" s="376"/>
      <c r="P37" s="377"/>
    </row>
    <row r="38" spans="1:17" ht="5.25" customHeight="1"/>
    <row r="39" spans="1:17" ht="10.5" customHeight="1">
      <c r="A39" s="56" t="s">
        <v>71</v>
      </c>
      <c r="B39" s="55" t="s">
        <v>74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0.5" customHeight="1">
      <c r="A40" s="57" t="s">
        <v>72</v>
      </c>
      <c r="B40" s="55" t="s">
        <v>75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0.5" customHeight="1">
      <c r="A41" s="57" t="s">
        <v>73</v>
      </c>
      <c r="B41" s="55" t="s">
        <v>76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18.75" customHeight="1">
      <c r="A42" s="58" t="s">
        <v>77</v>
      </c>
      <c r="B42" s="55"/>
      <c r="C42" s="55"/>
      <c r="D42" s="55"/>
      <c r="E42" s="55"/>
      <c r="F42" s="55"/>
      <c r="G42" s="55"/>
      <c r="H42" s="55"/>
      <c r="I42" s="55"/>
      <c r="J42" s="55"/>
      <c r="K42" s="347" t="s">
        <v>78</v>
      </c>
      <c r="L42" s="347"/>
      <c r="M42" s="348" t="s">
        <v>79</v>
      </c>
      <c r="N42" s="349"/>
      <c r="O42" s="349"/>
      <c r="P42" s="349"/>
      <c r="Q42" s="55"/>
    </row>
    <row r="43" spans="1:17">
      <c r="F43" s="401" t="s">
        <v>61</v>
      </c>
      <c r="G43" s="401"/>
      <c r="H43" s="401"/>
      <c r="J43" s="403" t="s">
        <v>62</v>
      </c>
    </row>
    <row r="44" spans="1:17" ht="3" customHeight="1">
      <c r="F44" s="401"/>
      <c r="G44" s="401"/>
      <c r="H44" s="401"/>
      <c r="J44" s="403"/>
    </row>
    <row r="45" spans="1:17" ht="4.5" customHeight="1">
      <c r="F45" s="401"/>
      <c r="G45" s="401"/>
      <c r="H45" s="401"/>
      <c r="J45" s="403"/>
    </row>
    <row r="46" spans="1:17" ht="16.5" customHeight="1">
      <c r="A46" s="404" t="s">
        <v>21</v>
      </c>
      <c r="B46" s="405"/>
      <c r="C46" s="410" t="str">
        <f>IF('見積書（表紙）'!$E$25="","",'見積書（表紙）'!$E$25)</f>
        <v/>
      </c>
      <c r="D46" s="411"/>
      <c r="F46" s="402"/>
      <c r="G46" s="402"/>
      <c r="H46" s="402"/>
      <c r="J46" s="403"/>
      <c r="M46" s="416" t="s">
        <v>63</v>
      </c>
      <c r="N46" s="418"/>
      <c r="O46" s="416" t="s">
        <v>80</v>
      </c>
      <c r="P46" s="418"/>
    </row>
    <row r="47" spans="1:17" ht="7.5" customHeight="1">
      <c r="A47" s="406"/>
      <c r="B47" s="407"/>
      <c r="C47" s="412"/>
      <c r="D47" s="413"/>
      <c r="M47" s="417"/>
      <c r="N47" s="419"/>
      <c r="O47" s="417"/>
      <c r="P47" s="419"/>
    </row>
    <row r="48" spans="1:17" ht="6.75" customHeight="1">
      <c r="A48" s="408"/>
      <c r="B48" s="409"/>
      <c r="C48" s="414"/>
      <c r="D48" s="415"/>
    </row>
    <row r="49" spans="1:16" ht="15" customHeight="1"/>
    <row r="50" spans="1:16" s="63" customFormat="1" ht="24" customHeight="1">
      <c r="A50" s="380" t="s">
        <v>64</v>
      </c>
      <c r="B50" s="381"/>
      <c r="C50" s="381"/>
      <c r="D50" s="381" t="s">
        <v>65</v>
      </c>
      <c r="E50" s="381"/>
      <c r="F50" s="381"/>
      <c r="G50" s="66" t="s">
        <v>66</v>
      </c>
      <c r="H50" s="382" t="s">
        <v>67</v>
      </c>
      <c r="I50" s="381"/>
      <c r="J50" s="65" t="s">
        <v>68</v>
      </c>
      <c r="K50" s="62" t="s">
        <v>69</v>
      </c>
      <c r="L50" s="380" t="s">
        <v>70</v>
      </c>
      <c r="M50" s="381"/>
      <c r="N50" s="381"/>
      <c r="O50" s="381"/>
      <c r="P50" s="383"/>
    </row>
    <row r="51" spans="1:16" ht="7.5" customHeight="1">
      <c r="A51" s="384"/>
      <c r="B51" s="385"/>
      <c r="C51" s="386"/>
      <c r="D51" s="387"/>
      <c r="E51" s="385"/>
      <c r="F51" s="386"/>
      <c r="G51" s="60"/>
      <c r="H51" s="388"/>
      <c r="I51" s="389"/>
      <c r="J51" s="59"/>
      <c r="K51" s="61"/>
      <c r="L51" s="384"/>
      <c r="M51" s="385"/>
      <c r="N51" s="385"/>
      <c r="O51" s="385"/>
      <c r="P51" s="390"/>
    </row>
    <row r="52" spans="1:16" ht="15.6" customHeight="1">
      <c r="A52" s="391"/>
      <c r="B52" s="392"/>
      <c r="C52" s="393"/>
      <c r="D52" s="394"/>
      <c r="E52" s="392"/>
      <c r="F52" s="393"/>
      <c r="G52" s="395"/>
      <c r="H52" s="396"/>
      <c r="I52" s="397"/>
      <c r="J52" s="69"/>
      <c r="K52" s="70"/>
      <c r="L52" s="398"/>
      <c r="M52" s="399"/>
      <c r="N52" s="399"/>
      <c r="O52" s="399"/>
      <c r="P52" s="400"/>
    </row>
    <row r="53" spans="1:16" ht="15.6" customHeight="1">
      <c r="A53" s="353"/>
      <c r="B53" s="354"/>
      <c r="C53" s="355"/>
      <c r="D53" s="357"/>
      <c r="E53" s="354"/>
      <c r="F53" s="355"/>
      <c r="G53" s="359"/>
      <c r="H53" s="368"/>
      <c r="I53" s="369"/>
      <c r="J53" s="67"/>
      <c r="K53" s="67"/>
      <c r="L53" s="365"/>
      <c r="M53" s="366"/>
      <c r="N53" s="366"/>
      <c r="O53" s="366"/>
      <c r="P53" s="367"/>
    </row>
    <row r="54" spans="1:16" ht="15.6" customHeight="1">
      <c r="A54" s="350"/>
      <c r="B54" s="351"/>
      <c r="C54" s="352"/>
      <c r="D54" s="356"/>
      <c r="E54" s="351"/>
      <c r="F54" s="352"/>
      <c r="G54" s="358"/>
      <c r="H54" s="360"/>
      <c r="I54" s="361"/>
      <c r="J54" s="68"/>
      <c r="K54" s="78"/>
      <c r="L54" s="362"/>
      <c r="M54" s="363"/>
      <c r="N54" s="363"/>
      <c r="O54" s="363"/>
      <c r="P54" s="364"/>
    </row>
    <row r="55" spans="1:16" ht="15.6" customHeight="1">
      <c r="A55" s="353"/>
      <c r="B55" s="354"/>
      <c r="C55" s="355"/>
      <c r="D55" s="357"/>
      <c r="E55" s="354"/>
      <c r="F55" s="355"/>
      <c r="G55" s="359"/>
      <c r="H55" s="368"/>
      <c r="I55" s="369"/>
      <c r="J55" s="67"/>
      <c r="K55" s="67"/>
      <c r="L55" s="365"/>
      <c r="M55" s="366"/>
      <c r="N55" s="366"/>
      <c r="O55" s="366"/>
      <c r="P55" s="367"/>
    </row>
    <row r="56" spans="1:16" ht="15.6" customHeight="1">
      <c r="A56" s="350"/>
      <c r="B56" s="351"/>
      <c r="C56" s="352"/>
      <c r="D56" s="356"/>
      <c r="E56" s="351"/>
      <c r="F56" s="352"/>
      <c r="G56" s="358"/>
      <c r="H56" s="360"/>
      <c r="I56" s="361"/>
      <c r="J56" s="68"/>
      <c r="K56" s="78"/>
      <c r="L56" s="362"/>
      <c r="M56" s="363"/>
      <c r="N56" s="363"/>
      <c r="O56" s="363"/>
      <c r="P56" s="364"/>
    </row>
    <row r="57" spans="1:16" ht="15.6" customHeight="1">
      <c r="A57" s="353"/>
      <c r="B57" s="354"/>
      <c r="C57" s="355"/>
      <c r="D57" s="357"/>
      <c r="E57" s="354"/>
      <c r="F57" s="355"/>
      <c r="G57" s="359"/>
      <c r="H57" s="368"/>
      <c r="I57" s="369"/>
      <c r="J57" s="67"/>
      <c r="K57" s="67"/>
      <c r="L57" s="365"/>
      <c r="M57" s="366"/>
      <c r="N57" s="366"/>
      <c r="O57" s="366"/>
      <c r="P57" s="367"/>
    </row>
    <row r="58" spans="1:16" ht="15.6" customHeight="1">
      <c r="A58" s="350"/>
      <c r="B58" s="351"/>
      <c r="C58" s="352"/>
      <c r="D58" s="356"/>
      <c r="E58" s="351"/>
      <c r="F58" s="352"/>
      <c r="G58" s="358"/>
      <c r="H58" s="360"/>
      <c r="I58" s="361"/>
      <c r="J58" s="68"/>
      <c r="K58" s="78"/>
      <c r="L58" s="362"/>
      <c r="M58" s="363"/>
      <c r="N58" s="363"/>
      <c r="O58" s="363"/>
      <c r="P58" s="364"/>
    </row>
    <row r="59" spans="1:16" ht="15.6" customHeight="1">
      <c r="A59" s="353"/>
      <c r="B59" s="354"/>
      <c r="C59" s="355"/>
      <c r="D59" s="357"/>
      <c r="E59" s="354"/>
      <c r="F59" s="355"/>
      <c r="G59" s="359"/>
      <c r="H59" s="368"/>
      <c r="I59" s="369"/>
      <c r="J59" s="67"/>
      <c r="K59" s="67"/>
      <c r="L59" s="365"/>
      <c r="M59" s="366"/>
      <c r="N59" s="366"/>
      <c r="O59" s="366"/>
      <c r="P59" s="367"/>
    </row>
    <row r="60" spans="1:16" ht="15.6" customHeight="1">
      <c r="A60" s="350"/>
      <c r="B60" s="351"/>
      <c r="C60" s="352"/>
      <c r="D60" s="356"/>
      <c r="E60" s="351"/>
      <c r="F60" s="352"/>
      <c r="G60" s="358"/>
      <c r="H60" s="360"/>
      <c r="I60" s="361"/>
      <c r="J60" s="68"/>
      <c r="K60" s="78"/>
      <c r="L60" s="362"/>
      <c r="M60" s="363"/>
      <c r="N60" s="363"/>
      <c r="O60" s="363"/>
      <c r="P60" s="364"/>
    </row>
    <row r="61" spans="1:16" ht="15.6" customHeight="1">
      <c r="A61" s="353"/>
      <c r="B61" s="354"/>
      <c r="C61" s="355"/>
      <c r="D61" s="357"/>
      <c r="E61" s="354"/>
      <c r="F61" s="355"/>
      <c r="G61" s="359"/>
      <c r="H61" s="368"/>
      <c r="I61" s="369"/>
      <c r="J61" s="67"/>
      <c r="K61" s="67"/>
      <c r="L61" s="365"/>
      <c r="M61" s="366"/>
      <c r="N61" s="366"/>
      <c r="O61" s="366"/>
      <c r="P61" s="367"/>
    </row>
    <row r="62" spans="1:16" ht="15.6" customHeight="1">
      <c r="A62" s="350"/>
      <c r="B62" s="351"/>
      <c r="C62" s="352"/>
      <c r="D62" s="356"/>
      <c r="E62" s="351"/>
      <c r="F62" s="352"/>
      <c r="G62" s="358"/>
      <c r="H62" s="360"/>
      <c r="I62" s="361"/>
      <c r="J62" s="68"/>
      <c r="K62" s="78"/>
      <c r="L62" s="362"/>
      <c r="M62" s="363"/>
      <c r="N62" s="363"/>
      <c r="O62" s="363"/>
      <c r="P62" s="364"/>
    </row>
    <row r="63" spans="1:16" ht="15.6" customHeight="1">
      <c r="A63" s="353"/>
      <c r="B63" s="354"/>
      <c r="C63" s="355"/>
      <c r="D63" s="357"/>
      <c r="E63" s="354"/>
      <c r="F63" s="355"/>
      <c r="G63" s="359"/>
      <c r="H63" s="368"/>
      <c r="I63" s="369"/>
      <c r="J63" s="67"/>
      <c r="K63" s="67"/>
      <c r="L63" s="365"/>
      <c r="M63" s="366"/>
      <c r="N63" s="366"/>
      <c r="O63" s="366"/>
      <c r="P63" s="367"/>
    </row>
    <row r="64" spans="1:16" ht="15.6" customHeight="1">
      <c r="A64" s="350"/>
      <c r="B64" s="351"/>
      <c r="C64" s="352"/>
      <c r="D64" s="356"/>
      <c r="E64" s="351"/>
      <c r="F64" s="352"/>
      <c r="G64" s="358"/>
      <c r="H64" s="360"/>
      <c r="I64" s="361"/>
      <c r="J64" s="68"/>
      <c r="K64" s="78"/>
      <c r="L64" s="362"/>
      <c r="M64" s="363"/>
      <c r="N64" s="363"/>
      <c r="O64" s="363"/>
      <c r="P64" s="364"/>
    </row>
    <row r="65" spans="1:16" ht="15.6" customHeight="1">
      <c r="A65" s="353"/>
      <c r="B65" s="354"/>
      <c r="C65" s="355"/>
      <c r="D65" s="357"/>
      <c r="E65" s="354"/>
      <c r="F65" s="355"/>
      <c r="G65" s="359"/>
      <c r="H65" s="368"/>
      <c r="I65" s="369"/>
      <c r="J65" s="67"/>
      <c r="K65" s="67"/>
      <c r="L65" s="365"/>
      <c r="M65" s="366"/>
      <c r="N65" s="366"/>
      <c r="O65" s="366"/>
      <c r="P65" s="367"/>
    </row>
    <row r="66" spans="1:16" ht="15.6" customHeight="1">
      <c r="A66" s="350"/>
      <c r="B66" s="351"/>
      <c r="C66" s="352"/>
      <c r="D66" s="356"/>
      <c r="E66" s="351"/>
      <c r="F66" s="352"/>
      <c r="G66" s="358"/>
      <c r="H66" s="360"/>
      <c r="I66" s="361"/>
      <c r="J66" s="68"/>
      <c r="K66" s="78"/>
      <c r="L66" s="362"/>
      <c r="M66" s="363"/>
      <c r="N66" s="363"/>
      <c r="O66" s="363"/>
      <c r="P66" s="364"/>
    </row>
    <row r="67" spans="1:16" ht="15.6" customHeight="1">
      <c r="A67" s="353"/>
      <c r="B67" s="354"/>
      <c r="C67" s="355"/>
      <c r="D67" s="357"/>
      <c r="E67" s="354"/>
      <c r="F67" s="355"/>
      <c r="G67" s="359"/>
      <c r="H67" s="368"/>
      <c r="I67" s="369"/>
      <c r="J67" s="67"/>
      <c r="K67" s="67"/>
      <c r="L67" s="365"/>
      <c r="M67" s="366"/>
      <c r="N67" s="366"/>
      <c r="O67" s="366"/>
      <c r="P67" s="367"/>
    </row>
    <row r="68" spans="1:16" ht="15.6" customHeight="1">
      <c r="A68" s="350"/>
      <c r="B68" s="351"/>
      <c r="C68" s="352"/>
      <c r="D68" s="356"/>
      <c r="E68" s="351"/>
      <c r="F68" s="352"/>
      <c r="G68" s="358"/>
      <c r="H68" s="360"/>
      <c r="I68" s="361"/>
      <c r="J68" s="68"/>
      <c r="K68" s="78"/>
      <c r="L68" s="362"/>
      <c r="M68" s="363"/>
      <c r="N68" s="363"/>
      <c r="O68" s="363"/>
      <c r="P68" s="364"/>
    </row>
    <row r="69" spans="1:16" ht="15.6" customHeight="1">
      <c r="A69" s="353"/>
      <c r="B69" s="354"/>
      <c r="C69" s="355"/>
      <c r="D69" s="357"/>
      <c r="E69" s="354"/>
      <c r="F69" s="355"/>
      <c r="G69" s="359"/>
      <c r="H69" s="368"/>
      <c r="I69" s="369"/>
      <c r="J69" s="67"/>
      <c r="K69" s="67"/>
      <c r="L69" s="365"/>
      <c r="M69" s="366"/>
      <c r="N69" s="366"/>
      <c r="O69" s="366"/>
      <c r="P69" s="367"/>
    </row>
    <row r="70" spans="1:16" ht="15.6" customHeight="1">
      <c r="A70" s="350"/>
      <c r="B70" s="351"/>
      <c r="C70" s="352"/>
      <c r="D70" s="356"/>
      <c r="E70" s="351"/>
      <c r="F70" s="352"/>
      <c r="G70" s="358"/>
      <c r="H70" s="360"/>
      <c r="I70" s="361"/>
      <c r="J70" s="68"/>
      <c r="K70" s="78"/>
      <c r="L70" s="362"/>
      <c r="M70" s="363"/>
      <c r="N70" s="363"/>
      <c r="O70" s="363"/>
      <c r="P70" s="364"/>
    </row>
    <row r="71" spans="1:16" ht="15.6" customHeight="1">
      <c r="A71" s="353"/>
      <c r="B71" s="354"/>
      <c r="C71" s="355"/>
      <c r="D71" s="357"/>
      <c r="E71" s="354"/>
      <c r="F71" s="355"/>
      <c r="G71" s="359"/>
      <c r="H71" s="368"/>
      <c r="I71" s="369"/>
      <c r="J71" s="67"/>
      <c r="K71" s="67"/>
      <c r="L71" s="365"/>
      <c r="M71" s="366"/>
      <c r="N71" s="366"/>
      <c r="O71" s="366"/>
      <c r="P71" s="367"/>
    </row>
    <row r="72" spans="1:16" ht="15.6" customHeight="1">
      <c r="A72" s="79"/>
      <c r="B72" s="80"/>
      <c r="C72" s="81"/>
      <c r="D72" s="82"/>
      <c r="E72" s="80"/>
      <c r="F72" s="81"/>
      <c r="G72" s="83"/>
      <c r="H72" s="84"/>
      <c r="I72" s="85"/>
      <c r="J72" s="68"/>
      <c r="K72" s="78"/>
      <c r="L72" s="86"/>
      <c r="M72" s="87"/>
      <c r="N72" s="87"/>
      <c r="O72" s="87"/>
      <c r="P72" s="88"/>
    </row>
    <row r="73" spans="1:16" ht="15.6" customHeight="1">
      <c r="A73" s="71"/>
      <c r="B73" s="72"/>
      <c r="C73" s="73"/>
      <c r="D73" s="74"/>
      <c r="E73" s="72"/>
      <c r="F73" s="73"/>
      <c r="G73" s="64"/>
      <c r="H73" s="368"/>
      <c r="I73" s="369"/>
      <c r="J73" s="67"/>
      <c r="K73" s="67"/>
      <c r="L73" s="75"/>
      <c r="M73" s="76"/>
      <c r="N73" s="76"/>
      <c r="O73" s="76"/>
      <c r="P73" s="77"/>
    </row>
    <row r="74" spans="1:16" ht="15.6" customHeight="1">
      <c r="A74" s="350"/>
      <c r="B74" s="351"/>
      <c r="C74" s="352"/>
      <c r="D74" s="356"/>
      <c r="E74" s="351"/>
      <c r="F74" s="352"/>
      <c r="G74" s="358"/>
      <c r="H74" s="360"/>
      <c r="I74" s="361"/>
      <c r="J74" s="68"/>
      <c r="K74" s="78"/>
      <c r="L74" s="362"/>
      <c r="M74" s="363"/>
      <c r="N74" s="363"/>
      <c r="O74" s="363"/>
      <c r="P74" s="364"/>
    </row>
    <row r="75" spans="1:16" ht="15.6" customHeight="1">
      <c r="A75" s="353"/>
      <c r="B75" s="354"/>
      <c r="C75" s="355"/>
      <c r="D75" s="357"/>
      <c r="E75" s="354"/>
      <c r="F75" s="355"/>
      <c r="G75" s="359"/>
      <c r="H75" s="368"/>
      <c r="I75" s="369"/>
      <c r="J75" s="67"/>
      <c r="K75" s="67"/>
      <c r="L75" s="365"/>
      <c r="M75" s="366"/>
      <c r="N75" s="366"/>
      <c r="O75" s="366"/>
      <c r="P75" s="367"/>
    </row>
    <row r="76" spans="1:16" ht="15.6" customHeight="1">
      <c r="A76" s="350"/>
      <c r="B76" s="351"/>
      <c r="C76" s="352"/>
      <c r="D76" s="356"/>
      <c r="E76" s="351"/>
      <c r="F76" s="352"/>
      <c r="G76" s="358"/>
      <c r="H76" s="360"/>
      <c r="I76" s="361"/>
      <c r="J76" s="68"/>
      <c r="K76" s="78"/>
      <c r="L76" s="362"/>
      <c r="M76" s="363"/>
      <c r="N76" s="363"/>
      <c r="O76" s="363"/>
      <c r="P76" s="364"/>
    </row>
    <row r="77" spans="1:16" ht="15.6" customHeight="1">
      <c r="A77" s="353"/>
      <c r="B77" s="354"/>
      <c r="C77" s="355"/>
      <c r="D77" s="357"/>
      <c r="E77" s="354"/>
      <c r="F77" s="355"/>
      <c r="G77" s="359"/>
      <c r="H77" s="368"/>
      <c r="I77" s="369"/>
      <c r="J77" s="67"/>
      <c r="K77" s="67"/>
      <c r="L77" s="365"/>
      <c r="M77" s="366"/>
      <c r="N77" s="366"/>
      <c r="O77" s="366"/>
      <c r="P77" s="367"/>
    </row>
    <row r="78" spans="1:16" ht="15.6" customHeight="1">
      <c r="A78" s="350"/>
      <c r="B78" s="351"/>
      <c r="C78" s="352"/>
      <c r="D78" s="356"/>
      <c r="E78" s="351"/>
      <c r="F78" s="352"/>
      <c r="G78" s="358"/>
      <c r="H78" s="360"/>
      <c r="I78" s="361"/>
      <c r="J78" s="68"/>
      <c r="K78" s="78"/>
      <c r="L78" s="362"/>
      <c r="M78" s="363"/>
      <c r="N78" s="363"/>
      <c r="O78" s="363"/>
      <c r="P78" s="364"/>
    </row>
    <row r="79" spans="1:16" ht="15.6" customHeight="1">
      <c r="A79" s="370"/>
      <c r="B79" s="371"/>
      <c r="C79" s="372"/>
      <c r="D79" s="373"/>
      <c r="E79" s="371"/>
      <c r="F79" s="372"/>
      <c r="G79" s="374"/>
      <c r="H79" s="378"/>
      <c r="I79" s="379"/>
      <c r="J79" s="89"/>
      <c r="K79" s="89"/>
      <c r="L79" s="375"/>
      <c r="M79" s="376"/>
      <c r="N79" s="376"/>
      <c r="O79" s="376"/>
      <c r="P79" s="377"/>
    </row>
    <row r="80" spans="1:16" ht="5.25" customHeight="1"/>
    <row r="81" spans="1:17" ht="10.5" customHeight="1">
      <c r="A81" s="56" t="s">
        <v>71</v>
      </c>
      <c r="B81" s="55" t="s">
        <v>74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10.5" customHeight="1">
      <c r="A82" s="57" t="s">
        <v>72</v>
      </c>
      <c r="B82" s="55" t="s">
        <v>75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10.5" customHeight="1">
      <c r="A83" s="57" t="s">
        <v>73</v>
      </c>
      <c r="B83" s="55" t="s">
        <v>76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8.75" customHeight="1">
      <c r="A84" s="58" t="s">
        <v>77</v>
      </c>
      <c r="B84" s="55"/>
      <c r="C84" s="55"/>
      <c r="D84" s="55"/>
      <c r="E84" s="55"/>
      <c r="F84" s="55"/>
      <c r="G84" s="55"/>
      <c r="H84" s="55"/>
      <c r="I84" s="55"/>
      <c r="J84" s="55"/>
      <c r="K84" s="347" t="s">
        <v>78</v>
      </c>
      <c r="L84" s="347"/>
      <c r="M84" s="348" t="s">
        <v>79</v>
      </c>
      <c r="N84" s="349"/>
      <c r="O84" s="349"/>
      <c r="P84" s="349"/>
      <c r="Q84" s="55"/>
    </row>
    <row r="85" spans="1:17">
      <c r="F85" s="401" t="s">
        <v>61</v>
      </c>
      <c r="G85" s="401"/>
      <c r="H85" s="401"/>
      <c r="J85" s="403" t="s">
        <v>62</v>
      </c>
    </row>
    <row r="86" spans="1:17" ht="3" customHeight="1">
      <c r="F86" s="401"/>
      <c r="G86" s="401"/>
      <c r="H86" s="401"/>
      <c r="J86" s="403"/>
    </row>
    <row r="87" spans="1:17" ht="4.5" customHeight="1">
      <c r="F87" s="401"/>
      <c r="G87" s="401"/>
      <c r="H87" s="401"/>
      <c r="J87" s="403"/>
    </row>
    <row r="88" spans="1:17" ht="16.5" customHeight="1">
      <c r="A88" s="404" t="s">
        <v>21</v>
      </c>
      <c r="B88" s="405"/>
      <c r="C88" s="410" t="str">
        <f>IF('見積書（表紙）'!$E$25="","",'見積書（表紙）'!$E$25)</f>
        <v/>
      </c>
      <c r="D88" s="411"/>
      <c r="F88" s="402"/>
      <c r="G88" s="402"/>
      <c r="H88" s="402"/>
      <c r="J88" s="403"/>
      <c r="M88" s="416" t="s">
        <v>63</v>
      </c>
      <c r="N88" s="418"/>
      <c r="O88" s="416" t="s">
        <v>80</v>
      </c>
      <c r="P88" s="418"/>
    </row>
    <row r="89" spans="1:17" ht="7.5" customHeight="1">
      <c r="A89" s="406"/>
      <c r="B89" s="407"/>
      <c r="C89" s="412"/>
      <c r="D89" s="413"/>
      <c r="M89" s="417"/>
      <c r="N89" s="419"/>
      <c r="O89" s="417"/>
      <c r="P89" s="419"/>
    </row>
    <row r="90" spans="1:17" ht="6.75" customHeight="1">
      <c r="A90" s="408"/>
      <c r="B90" s="409"/>
      <c r="C90" s="414"/>
      <c r="D90" s="415"/>
    </row>
    <row r="91" spans="1:17" ht="15" customHeight="1"/>
    <row r="92" spans="1:17" s="63" customFormat="1" ht="24" customHeight="1">
      <c r="A92" s="380" t="s">
        <v>64</v>
      </c>
      <c r="B92" s="381"/>
      <c r="C92" s="381"/>
      <c r="D92" s="381" t="s">
        <v>65</v>
      </c>
      <c r="E92" s="381"/>
      <c r="F92" s="381"/>
      <c r="G92" s="66" t="s">
        <v>66</v>
      </c>
      <c r="H92" s="382" t="s">
        <v>67</v>
      </c>
      <c r="I92" s="381"/>
      <c r="J92" s="65" t="s">
        <v>68</v>
      </c>
      <c r="K92" s="62" t="s">
        <v>69</v>
      </c>
      <c r="L92" s="380" t="s">
        <v>70</v>
      </c>
      <c r="M92" s="381"/>
      <c r="N92" s="381"/>
      <c r="O92" s="381"/>
      <c r="P92" s="383"/>
    </row>
    <row r="93" spans="1:17" ht="7.5" customHeight="1">
      <c r="A93" s="384"/>
      <c r="B93" s="385"/>
      <c r="C93" s="386"/>
      <c r="D93" s="387"/>
      <c r="E93" s="385"/>
      <c r="F93" s="386"/>
      <c r="G93" s="60"/>
      <c r="H93" s="388"/>
      <c r="I93" s="389"/>
      <c r="J93" s="59"/>
      <c r="K93" s="61"/>
      <c r="L93" s="384"/>
      <c r="M93" s="385"/>
      <c r="N93" s="385"/>
      <c r="O93" s="385"/>
      <c r="P93" s="390"/>
    </row>
    <row r="94" spans="1:17" ht="15.6" customHeight="1">
      <c r="A94" s="391"/>
      <c r="B94" s="392"/>
      <c r="C94" s="393"/>
      <c r="D94" s="394"/>
      <c r="E94" s="392"/>
      <c r="F94" s="393"/>
      <c r="G94" s="395"/>
      <c r="H94" s="396"/>
      <c r="I94" s="397"/>
      <c r="J94" s="69"/>
      <c r="K94" s="70"/>
      <c r="L94" s="398"/>
      <c r="M94" s="399"/>
      <c r="N94" s="399"/>
      <c r="O94" s="399"/>
      <c r="P94" s="400"/>
    </row>
    <row r="95" spans="1:17" ht="15.6" customHeight="1">
      <c r="A95" s="353"/>
      <c r="B95" s="354"/>
      <c r="C95" s="355"/>
      <c r="D95" s="357"/>
      <c r="E95" s="354"/>
      <c r="F95" s="355"/>
      <c r="G95" s="359"/>
      <c r="H95" s="368"/>
      <c r="I95" s="369"/>
      <c r="J95" s="67"/>
      <c r="K95" s="67"/>
      <c r="L95" s="365"/>
      <c r="M95" s="366"/>
      <c r="N95" s="366"/>
      <c r="O95" s="366"/>
      <c r="P95" s="367"/>
    </row>
    <row r="96" spans="1:17" ht="15.6" customHeight="1">
      <c r="A96" s="350"/>
      <c r="B96" s="351"/>
      <c r="C96" s="352"/>
      <c r="D96" s="356"/>
      <c r="E96" s="351"/>
      <c r="F96" s="352"/>
      <c r="G96" s="358"/>
      <c r="H96" s="360"/>
      <c r="I96" s="361"/>
      <c r="J96" s="68"/>
      <c r="K96" s="78"/>
      <c r="L96" s="362"/>
      <c r="M96" s="363"/>
      <c r="N96" s="363"/>
      <c r="O96" s="363"/>
      <c r="P96" s="364"/>
    </row>
    <row r="97" spans="1:16" ht="15.6" customHeight="1">
      <c r="A97" s="353"/>
      <c r="B97" s="354"/>
      <c r="C97" s="355"/>
      <c r="D97" s="357"/>
      <c r="E97" s="354"/>
      <c r="F97" s="355"/>
      <c r="G97" s="359"/>
      <c r="H97" s="368"/>
      <c r="I97" s="369"/>
      <c r="J97" s="67"/>
      <c r="K97" s="67"/>
      <c r="L97" s="365"/>
      <c r="M97" s="366"/>
      <c r="N97" s="366"/>
      <c r="O97" s="366"/>
      <c r="P97" s="367"/>
    </row>
    <row r="98" spans="1:16" ht="15.6" customHeight="1">
      <c r="A98" s="350"/>
      <c r="B98" s="351"/>
      <c r="C98" s="352"/>
      <c r="D98" s="356"/>
      <c r="E98" s="351"/>
      <c r="F98" s="352"/>
      <c r="G98" s="358"/>
      <c r="H98" s="360"/>
      <c r="I98" s="361"/>
      <c r="J98" s="68"/>
      <c r="K98" s="78"/>
      <c r="L98" s="362"/>
      <c r="M98" s="363"/>
      <c r="N98" s="363"/>
      <c r="O98" s="363"/>
      <c r="P98" s="364"/>
    </row>
    <row r="99" spans="1:16" ht="15.6" customHeight="1">
      <c r="A99" s="353"/>
      <c r="B99" s="354"/>
      <c r="C99" s="355"/>
      <c r="D99" s="357"/>
      <c r="E99" s="354"/>
      <c r="F99" s="355"/>
      <c r="G99" s="359"/>
      <c r="H99" s="368"/>
      <c r="I99" s="369"/>
      <c r="J99" s="67"/>
      <c r="K99" s="67"/>
      <c r="L99" s="365"/>
      <c r="M99" s="366"/>
      <c r="N99" s="366"/>
      <c r="O99" s="366"/>
      <c r="P99" s="367"/>
    </row>
    <row r="100" spans="1:16" ht="15.6" customHeight="1">
      <c r="A100" s="350"/>
      <c r="B100" s="351"/>
      <c r="C100" s="352"/>
      <c r="D100" s="356"/>
      <c r="E100" s="351"/>
      <c r="F100" s="352"/>
      <c r="G100" s="358"/>
      <c r="H100" s="360"/>
      <c r="I100" s="361"/>
      <c r="J100" s="68"/>
      <c r="K100" s="78"/>
      <c r="L100" s="362"/>
      <c r="M100" s="363"/>
      <c r="N100" s="363"/>
      <c r="O100" s="363"/>
      <c r="P100" s="364"/>
    </row>
    <row r="101" spans="1:16" ht="15.6" customHeight="1">
      <c r="A101" s="353"/>
      <c r="B101" s="354"/>
      <c r="C101" s="355"/>
      <c r="D101" s="357"/>
      <c r="E101" s="354"/>
      <c r="F101" s="355"/>
      <c r="G101" s="359"/>
      <c r="H101" s="368"/>
      <c r="I101" s="369"/>
      <c r="J101" s="67"/>
      <c r="K101" s="67"/>
      <c r="L101" s="365"/>
      <c r="M101" s="366"/>
      <c r="N101" s="366"/>
      <c r="O101" s="366"/>
      <c r="P101" s="367"/>
    </row>
    <row r="102" spans="1:16" ht="15.6" customHeight="1">
      <c r="A102" s="350"/>
      <c r="B102" s="351"/>
      <c r="C102" s="352"/>
      <c r="D102" s="356"/>
      <c r="E102" s="351"/>
      <c r="F102" s="352"/>
      <c r="G102" s="358"/>
      <c r="H102" s="360"/>
      <c r="I102" s="361"/>
      <c r="J102" s="68"/>
      <c r="K102" s="78"/>
      <c r="L102" s="362"/>
      <c r="M102" s="363"/>
      <c r="N102" s="363"/>
      <c r="O102" s="363"/>
      <c r="P102" s="364"/>
    </row>
    <row r="103" spans="1:16" ht="15.6" customHeight="1">
      <c r="A103" s="353"/>
      <c r="B103" s="354"/>
      <c r="C103" s="355"/>
      <c r="D103" s="357"/>
      <c r="E103" s="354"/>
      <c r="F103" s="355"/>
      <c r="G103" s="359"/>
      <c r="H103" s="368"/>
      <c r="I103" s="369"/>
      <c r="J103" s="67"/>
      <c r="K103" s="67"/>
      <c r="L103" s="365"/>
      <c r="M103" s="366"/>
      <c r="N103" s="366"/>
      <c r="O103" s="366"/>
      <c r="P103" s="367"/>
    </row>
    <row r="104" spans="1:16" ht="15.6" customHeight="1">
      <c r="A104" s="350"/>
      <c r="B104" s="351"/>
      <c r="C104" s="352"/>
      <c r="D104" s="356"/>
      <c r="E104" s="351"/>
      <c r="F104" s="352"/>
      <c r="G104" s="358"/>
      <c r="H104" s="360"/>
      <c r="I104" s="361"/>
      <c r="J104" s="68"/>
      <c r="K104" s="78"/>
      <c r="L104" s="362"/>
      <c r="M104" s="363"/>
      <c r="N104" s="363"/>
      <c r="O104" s="363"/>
      <c r="P104" s="364"/>
    </row>
    <row r="105" spans="1:16" ht="15.6" customHeight="1">
      <c r="A105" s="353"/>
      <c r="B105" s="354"/>
      <c r="C105" s="355"/>
      <c r="D105" s="357"/>
      <c r="E105" s="354"/>
      <c r="F105" s="355"/>
      <c r="G105" s="359"/>
      <c r="H105" s="368"/>
      <c r="I105" s="369"/>
      <c r="J105" s="67"/>
      <c r="K105" s="67"/>
      <c r="L105" s="365"/>
      <c r="M105" s="366"/>
      <c r="N105" s="366"/>
      <c r="O105" s="366"/>
      <c r="P105" s="367"/>
    </row>
    <row r="106" spans="1:16" ht="15.6" customHeight="1">
      <c r="A106" s="350"/>
      <c r="B106" s="351"/>
      <c r="C106" s="352"/>
      <c r="D106" s="356"/>
      <c r="E106" s="351"/>
      <c r="F106" s="352"/>
      <c r="G106" s="358"/>
      <c r="H106" s="360"/>
      <c r="I106" s="361"/>
      <c r="J106" s="68"/>
      <c r="K106" s="78"/>
      <c r="L106" s="362"/>
      <c r="M106" s="363"/>
      <c r="N106" s="363"/>
      <c r="O106" s="363"/>
      <c r="P106" s="364"/>
    </row>
    <row r="107" spans="1:16" ht="15.6" customHeight="1">
      <c r="A107" s="353"/>
      <c r="B107" s="354"/>
      <c r="C107" s="355"/>
      <c r="D107" s="357"/>
      <c r="E107" s="354"/>
      <c r="F107" s="355"/>
      <c r="G107" s="359"/>
      <c r="H107" s="368"/>
      <c r="I107" s="369"/>
      <c r="J107" s="67"/>
      <c r="K107" s="67"/>
      <c r="L107" s="365"/>
      <c r="M107" s="366"/>
      <c r="N107" s="366"/>
      <c r="O107" s="366"/>
      <c r="P107" s="367"/>
    </row>
    <row r="108" spans="1:16" ht="15.6" customHeight="1">
      <c r="A108" s="350"/>
      <c r="B108" s="351"/>
      <c r="C108" s="352"/>
      <c r="D108" s="356"/>
      <c r="E108" s="351"/>
      <c r="F108" s="352"/>
      <c r="G108" s="358"/>
      <c r="H108" s="360"/>
      <c r="I108" s="361"/>
      <c r="J108" s="68"/>
      <c r="K108" s="78"/>
      <c r="L108" s="362"/>
      <c r="M108" s="363"/>
      <c r="N108" s="363"/>
      <c r="O108" s="363"/>
      <c r="P108" s="364"/>
    </row>
    <row r="109" spans="1:16" ht="15.6" customHeight="1">
      <c r="A109" s="353"/>
      <c r="B109" s="354"/>
      <c r="C109" s="355"/>
      <c r="D109" s="357"/>
      <c r="E109" s="354"/>
      <c r="F109" s="355"/>
      <c r="G109" s="359"/>
      <c r="H109" s="368"/>
      <c r="I109" s="369"/>
      <c r="J109" s="67"/>
      <c r="K109" s="67"/>
      <c r="L109" s="365"/>
      <c r="M109" s="366"/>
      <c r="N109" s="366"/>
      <c r="O109" s="366"/>
      <c r="P109" s="367"/>
    </row>
    <row r="110" spans="1:16" ht="15.6" customHeight="1">
      <c r="A110" s="350"/>
      <c r="B110" s="351"/>
      <c r="C110" s="352"/>
      <c r="D110" s="356"/>
      <c r="E110" s="351"/>
      <c r="F110" s="352"/>
      <c r="G110" s="358"/>
      <c r="H110" s="360"/>
      <c r="I110" s="361"/>
      <c r="J110" s="68"/>
      <c r="K110" s="78"/>
      <c r="L110" s="362"/>
      <c r="M110" s="363"/>
      <c r="N110" s="363"/>
      <c r="O110" s="363"/>
      <c r="P110" s="364"/>
    </row>
    <row r="111" spans="1:16" ht="15.6" customHeight="1">
      <c r="A111" s="353"/>
      <c r="B111" s="354"/>
      <c r="C111" s="355"/>
      <c r="D111" s="357"/>
      <c r="E111" s="354"/>
      <c r="F111" s="355"/>
      <c r="G111" s="359"/>
      <c r="H111" s="368"/>
      <c r="I111" s="369"/>
      <c r="J111" s="67"/>
      <c r="K111" s="67"/>
      <c r="L111" s="365"/>
      <c r="M111" s="366"/>
      <c r="N111" s="366"/>
      <c r="O111" s="366"/>
      <c r="P111" s="367"/>
    </row>
    <row r="112" spans="1:16" ht="15.6" customHeight="1">
      <c r="A112" s="350"/>
      <c r="B112" s="351"/>
      <c r="C112" s="352"/>
      <c r="D112" s="356"/>
      <c r="E112" s="351"/>
      <c r="F112" s="352"/>
      <c r="G112" s="358"/>
      <c r="H112" s="360"/>
      <c r="I112" s="361"/>
      <c r="J112" s="68"/>
      <c r="K112" s="78"/>
      <c r="L112" s="362"/>
      <c r="M112" s="363"/>
      <c r="N112" s="363"/>
      <c r="O112" s="363"/>
      <c r="P112" s="364"/>
    </row>
    <row r="113" spans="1:17" ht="15.6" customHeight="1">
      <c r="A113" s="353"/>
      <c r="B113" s="354"/>
      <c r="C113" s="355"/>
      <c r="D113" s="357"/>
      <c r="E113" s="354"/>
      <c r="F113" s="355"/>
      <c r="G113" s="359"/>
      <c r="H113" s="368"/>
      <c r="I113" s="369"/>
      <c r="J113" s="67"/>
      <c r="K113" s="67"/>
      <c r="L113" s="365"/>
      <c r="M113" s="366"/>
      <c r="N113" s="366"/>
      <c r="O113" s="366"/>
      <c r="P113" s="367"/>
    </row>
    <row r="114" spans="1:17" ht="15.6" customHeight="1">
      <c r="A114" s="79"/>
      <c r="B114" s="80"/>
      <c r="C114" s="81"/>
      <c r="D114" s="82"/>
      <c r="E114" s="80"/>
      <c r="F114" s="81"/>
      <c r="G114" s="83"/>
      <c r="H114" s="84"/>
      <c r="I114" s="85"/>
      <c r="J114" s="68"/>
      <c r="K114" s="78"/>
      <c r="L114" s="86"/>
      <c r="M114" s="87"/>
      <c r="N114" s="87"/>
      <c r="O114" s="87"/>
      <c r="P114" s="88"/>
    </row>
    <row r="115" spans="1:17" ht="15.6" customHeight="1">
      <c r="A115" s="71"/>
      <c r="B115" s="72"/>
      <c r="C115" s="73"/>
      <c r="D115" s="74"/>
      <c r="E115" s="72"/>
      <c r="F115" s="73"/>
      <c r="G115" s="64"/>
      <c r="H115" s="368"/>
      <c r="I115" s="369"/>
      <c r="J115" s="67"/>
      <c r="K115" s="67"/>
      <c r="L115" s="75"/>
      <c r="M115" s="76"/>
      <c r="N115" s="76"/>
      <c r="O115" s="76"/>
      <c r="P115" s="77"/>
    </row>
    <row r="116" spans="1:17" ht="15.6" customHeight="1">
      <c r="A116" s="350"/>
      <c r="B116" s="351"/>
      <c r="C116" s="352"/>
      <c r="D116" s="356"/>
      <c r="E116" s="351"/>
      <c r="F116" s="352"/>
      <c r="G116" s="358"/>
      <c r="H116" s="360"/>
      <c r="I116" s="361"/>
      <c r="J116" s="68"/>
      <c r="K116" s="78"/>
      <c r="L116" s="362"/>
      <c r="M116" s="363"/>
      <c r="N116" s="363"/>
      <c r="O116" s="363"/>
      <c r="P116" s="364"/>
    </row>
    <row r="117" spans="1:17" ht="15.6" customHeight="1">
      <c r="A117" s="353"/>
      <c r="B117" s="354"/>
      <c r="C117" s="355"/>
      <c r="D117" s="357"/>
      <c r="E117" s="354"/>
      <c r="F117" s="355"/>
      <c r="G117" s="359"/>
      <c r="H117" s="368"/>
      <c r="I117" s="369"/>
      <c r="J117" s="67"/>
      <c r="K117" s="67"/>
      <c r="L117" s="365"/>
      <c r="M117" s="366"/>
      <c r="N117" s="366"/>
      <c r="O117" s="366"/>
      <c r="P117" s="367"/>
    </row>
    <row r="118" spans="1:17" ht="15.6" customHeight="1">
      <c r="A118" s="350"/>
      <c r="B118" s="351"/>
      <c r="C118" s="352"/>
      <c r="D118" s="356"/>
      <c r="E118" s="351"/>
      <c r="F118" s="352"/>
      <c r="G118" s="358"/>
      <c r="H118" s="360"/>
      <c r="I118" s="361"/>
      <c r="J118" s="68"/>
      <c r="K118" s="78"/>
      <c r="L118" s="362"/>
      <c r="M118" s="363"/>
      <c r="N118" s="363"/>
      <c r="O118" s="363"/>
      <c r="P118" s="364"/>
    </row>
    <row r="119" spans="1:17" ht="15.6" customHeight="1">
      <c r="A119" s="353"/>
      <c r="B119" s="354"/>
      <c r="C119" s="355"/>
      <c r="D119" s="357"/>
      <c r="E119" s="354"/>
      <c r="F119" s="355"/>
      <c r="G119" s="359"/>
      <c r="H119" s="368"/>
      <c r="I119" s="369"/>
      <c r="J119" s="67"/>
      <c r="K119" s="67"/>
      <c r="L119" s="365"/>
      <c r="M119" s="366"/>
      <c r="N119" s="366"/>
      <c r="O119" s="366"/>
      <c r="P119" s="367"/>
    </row>
    <row r="120" spans="1:17" ht="15.6" customHeight="1">
      <c r="A120" s="350"/>
      <c r="B120" s="351"/>
      <c r="C120" s="352"/>
      <c r="D120" s="356"/>
      <c r="E120" s="351"/>
      <c r="F120" s="352"/>
      <c r="G120" s="358"/>
      <c r="H120" s="360"/>
      <c r="I120" s="361"/>
      <c r="J120" s="68"/>
      <c r="K120" s="78"/>
      <c r="L120" s="362"/>
      <c r="M120" s="363"/>
      <c r="N120" s="363"/>
      <c r="O120" s="363"/>
      <c r="P120" s="364"/>
    </row>
    <row r="121" spans="1:17" ht="15.6" customHeight="1">
      <c r="A121" s="370"/>
      <c r="B121" s="371"/>
      <c r="C121" s="372"/>
      <c r="D121" s="373"/>
      <c r="E121" s="371"/>
      <c r="F121" s="372"/>
      <c r="G121" s="374"/>
      <c r="H121" s="378"/>
      <c r="I121" s="379"/>
      <c r="J121" s="89"/>
      <c r="K121" s="89"/>
      <c r="L121" s="375"/>
      <c r="M121" s="376"/>
      <c r="N121" s="376"/>
      <c r="O121" s="376"/>
      <c r="P121" s="377"/>
    </row>
    <row r="122" spans="1:17" ht="5.25" customHeight="1"/>
    <row r="123" spans="1:17" ht="10.5" customHeight="1">
      <c r="A123" s="56" t="s">
        <v>71</v>
      </c>
      <c r="B123" s="55" t="s">
        <v>74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10.5" customHeight="1">
      <c r="A124" s="57" t="s">
        <v>72</v>
      </c>
      <c r="B124" s="55" t="s">
        <v>75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10.5" customHeight="1">
      <c r="A125" s="57" t="s">
        <v>73</v>
      </c>
      <c r="B125" s="55" t="s">
        <v>76</v>
      </c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18.75" customHeight="1">
      <c r="A126" s="58" t="s">
        <v>77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347" t="s">
        <v>78</v>
      </c>
      <c r="L126" s="347"/>
      <c r="M126" s="348" t="s">
        <v>79</v>
      </c>
      <c r="N126" s="349"/>
      <c r="O126" s="349"/>
      <c r="P126" s="349"/>
      <c r="Q126" s="55"/>
    </row>
    <row r="127" spans="1:17">
      <c r="F127" s="401" t="s">
        <v>61</v>
      </c>
      <c r="G127" s="401"/>
      <c r="H127" s="401"/>
      <c r="J127" s="403" t="s">
        <v>62</v>
      </c>
    </row>
    <row r="128" spans="1:17" ht="3" customHeight="1">
      <c r="F128" s="401"/>
      <c r="G128" s="401"/>
      <c r="H128" s="401"/>
      <c r="J128" s="403"/>
    </row>
    <row r="129" spans="1:16" ht="4.5" customHeight="1">
      <c r="F129" s="401"/>
      <c r="G129" s="401"/>
      <c r="H129" s="401"/>
      <c r="J129" s="403"/>
    </row>
    <row r="130" spans="1:16" ht="16.5" customHeight="1">
      <c r="A130" s="404" t="s">
        <v>21</v>
      </c>
      <c r="B130" s="405"/>
      <c r="C130" s="410" t="str">
        <f>IF('見積書（表紙）'!$E$25="","",'見積書（表紙）'!$E$25)</f>
        <v/>
      </c>
      <c r="D130" s="411"/>
      <c r="F130" s="402"/>
      <c r="G130" s="402"/>
      <c r="H130" s="402"/>
      <c r="J130" s="403"/>
      <c r="M130" s="416" t="s">
        <v>63</v>
      </c>
      <c r="N130" s="418"/>
      <c r="O130" s="416" t="s">
        <v>80</v>
      </c>
      <c r="P130" s="418"/>
    </row>
    <row r="131" spans="1:16" ht="7.5" customHeight="1">
      <c r="A131" s="406"/>
      <c r="B131" s="407"/>
      <c r="C131" s="412"/>
      <c r="D131" s="413"/>
      <c r="M131" s="417"/>
      <c r="N131" s="419"/>
      <c r="O131" s="417"/>
      <c r="P131" s="419"/>
    </row>
    <row r="132" spans="1:16" ht="6.75" customHeight="1">
      <c r="A132" s="408"/>
      <c r="B132" s="409"/>
      <c r="C132" s="414"/>
      <c r="D132" s="415"/>
    </row>
    <row r="133" spans="1:16" ht="15" customHeight="1"/>
    <row r="134" spans="1:16" s="63" customFormat="1" ht="24" customHeight="1">
      <c r="A134" s="380" t="s">
        <v>64</v>
      </c>
      <c r="B134" s="381"/>
      <c r="C134" s="381"/>
      <c r="D134" s="381" t="s">
        <v>65</v>
      </c>
      <c r="E134" s="381"/>
      <c r="F134" s="381"/>
      <c r="G134" s="66" t="s">
        <v>66</v>
      </c>
      <c r="H134" s="382" t="s">
        <v>67</v>
      </c>
      <c r="I134" s="381"/>
      <c r="J134" s="65" t="s">
        <v>68</v>
      </c>
      <c r="K134" s="62" t="s">
        <v>69</v>
      </c>
      <c r="L134" s="380" t="s">
        <v>70</v>
      </c>
      <c r="M134" s="381"/>
      <c r="N134" s="381"/>
      <c r="O134" s="381"/>
      <c r="P134" s="383"/>
    </row>
    <row r="135" spans="1:16" ht="7.5" customHeight="1">
      <c r="A135" s="384"/>
      <c r="B135" s="385"/>
      <c r="C135" s="386"/>
      <c r="D135" s="387"/>
      <c r="E135" s="385"/>
      <c r="F135" s="386"/>
      <c r="G135" s="60"/>
      <c r="H135" s="388"/>
      <c r="I135" s="389"/>
      <c r="J135" s="59"/>
      <c r="K135" s="61"/>
      <c r="L135" s="384"/>
      <c r="M135" s="385"/>
      <c r="N135" s="385"/>
      <c r="O135" s="385"/>
      <c r="P135" s="390"/>
    </row>
    <row r="136" spans="1:16" ht="15.6" customHeight="1">
      <c r="A136" s="391"/>
      <c r="B136" s="392"/>
      <c r="C136" s="393"/>
      <c r="D136" s="394"/>
      <c r="E136" s="392"/>
      <c r="F136" s="393"/>
      <c r="G136" s="395"/>
      <c r="H136" s="396"/>
      <c r="I136" s="397"/>
      <c r="J136" s="69"/>
      <c r="K136" s="70"/>
      <c r="L136" s="398"/>
      <c r="M136" s="399"/>
      <c r="N136" s="399"/>
      <c r="O136" s="399"/>
      <c r="P136" s="400"/>
    </row>
    <row r="137" spans="1:16" ht="15.6" customHeight="1">
      <c r="A137" s="353"/>
      <c r="B137" s="354"/>
      <c r="C137" s="355"/>
      <c r="D137" s="357"/>
      <c r="E137" s="354"/>
      <c r="F137" s="355"/>
      <c r="G137" s="359"/>
      <c r="H137" s="368"/>
      <c r="I137" s="369"/>
      <c r="J137" s="67"/>
      <c r="K137" s="67"/>
      <c r="L137" s="365"/>
      <c r="M137" s="366"/>
      <c r="N137" s="366"/>
      <c r="O137" s="366"/>
      <c r="P137" s="367"/>
    </row>
    <row r="138" spans="1:16" ht="15.6" customHeight="1">
      <c r="A138" s="350"/>
      <c r="B138" s="351"/>
      <c r="C138" s="352"/>
      <c r="D138" s="356"/>
      <c r="E138" s="351"/>
      <c r="F138" s="352"/>
      <c r="G138" s="358"/>
      <c r="H138" s="360"/>
      <c r="I138" s="361"/>
      <c r="J138" s="68"/>
      <c r="K138" s="78"/>
      <c r="L138" s="362"/>
      <c r="M138" s="363"/>
      <c r="N138" s="363"/>
      <c r="O138" s="363"/>
      <c r="P138" s="364"/>
    </row>
    <row r="139" spans="1:16" ht="15.6" customHeight="1">
      <c r="A139" s="353"/>
      <c r="B139" s="354"/>
      <c r="C139" s="355"/>
      <c r="D139" s="357"/>
      <c r="E139" s="354"/>
      <c r="F139" s="355"/>
      <c r="G139" s="359"/>
      <c r="H139" s="368"/>
      <c r="I139" s="369"/>
      <c r="J139" s="67"/>
      <c r="K139" s="67"/>
      <c r="L139" s="365"/>
      <c r="M139" s="366"/>
      <c r="N139" s="366"/>
      <c r="O139" s="366"/>
      <c r="P139" s="367"/>
    </row>
    <row r="140" spans="1:16" ht="15.6" customHeight="1">
      <c r="A140" s="350"/>
      <c r="B140" s="351"/>
      <c r="C140" s="352"/>
      <c r="D140" s="356"/>
      <c r="E140" s="351"/>
      <c r="F140" s="352"/>
      <c r="G140" s="358"/>
      <c r="H140" s="360"/>
      <c r="I140" s="361"/>
      <c r="J140" s="68"/>
      <c r="K140" s="78"/>
      <c r="L140" s="362"/>
      <c r="M140" s="363"/>
      <c r="N140" s="363"/>
      <c r="O140" s="363"/>
      <c r="P140" s="364"/>
    </row>
    <row r="141" spans="1:16" ht="15.6" customHeight="1">
      <c r="A141" s="353"/>
      <c r="B141" s="354"/>
      <c r="C141" s="355"/>
      <c r="D141" s="357"/>
      <c r="E141" s="354"/>
      <c r="F141" s="355"/>
      <c r="G141" s="359"/>
      <c r="H141" s="368"/>
      <c r="I141" s="369"/>
      <c r="J141" s="67"/>
      <c r="K141" s="67"/>
      <c r="L141" s="365"/>
      <c r="M141" s="366"/>
      <c r="N141" s="366"/>
      <c r="O141" s="366"/>
      <c r="P141" s="367"/>
    </row>
    <row r="142" spans="1:16" ht="15.6" customHeight="1">
      <c r="A142" s="350"/>
      <c r="B142" s="351"/>
      <c r="C142" s="352"/>
      <c r="D142" s="356"/>
      <c r="E142" s="351"/>
      <c r="F142" s="352"/>
      <c r="G142" s="358"/>
      <c r="H142" s="360"/>
      <c r="I142" s="361"/>
      <c r="J142" s="68"/>
      <c r="K142" s="78"/>
      <c r="L142" s="362"/>
      <c r="M142" s="363"/>
      <c r="N142" s="363"/>
      <c r="O142" s="363"/>
      <c r="P142" s="364"/>
    </row>
    <row r="143" spans="1:16" ht="15.6" customHeight="1">
      <c r="A143" s="353"/>
      <c r="B143" s="354"/>
      <c r="C143" s="355"/>
      <c r="D143" s="357"/>
      <c r="E143" s="354"/>
      <c r="F143" s="355"/>
      <c r="G143" s="359"/>
      <c r="H143" s="368"/>
      <c r="I143" s="369"/>
      <c r="J143" s="67"/>
      <c r="K143" s="67"/>
      <c r="L143" s="365"/>
      <c r="M143" s="366"/>
      <c r="N143" s="366"/>
      <c r="O143" s="366"/>
      <c r="P143" s="367"/>
    </row>
    <row r="144" spans="1:16" ht="15.6" customHeight="1">
      <c r="A144" s="350"/>
      <c r="B144" s="351"/>
      <c r="C144" s="352"/>
      <c r="D144" s="356"/>
      <c r="E144" s="351"/>
      <c r="F144" s="352"/>
      <c r="G144" s="358"/>
      <c r="H144" s="360"/>
      <c r="I144" s="361"/>
      <c r="J144" s="68"/>
      <c r="K144" s="78"/>
      <c r="L144" s="362"/>
      <c r="M144" s="363"/>
      <c r="N144" s="363"/>
      <c r="O144" s="363"/>
      <c r="P144" s="364"/>
    </row>
    <row r="145" spans="1:16" ht="15.6" customHeight="1">
      <c r="A145" s="353"/>
      <c r="B145" s="354"/>
      <c r="C145" s="355"/>
      <c r="D145" s="357"/>
      <c r="E145" s="354"/>
      <c r="F145" s="355"/>
      <c r="G145" s="359"/>
      <c r="H145" s="368"/>
      <c r="I145" s="369"/>
      <c r="J145" s="67"/>
      <c r="K145" s="67"/>
      <c r="L145" s="365"/>
      <c r="M145" s="366"/>
      <c r="N145" s="366"/>
      <c r="O145" s="366"/>
      <c r="P145" s="367"/>
    </row>
    <row r="146" spans="1:16" ht="15.6" customHeight="1">
      <c r="A146" s="350"/>
      <c r="B146" s="351"/>
      <c r="C146" s="352"/>
      <c r="D146" s="356"/>
      <c r="E146" s="351"/>
      <c r="F146" s="352"/>
      <c r="G146" s="358"/>
      <c r="H146" s="360"/>
      <c r="I146" s="361"/>
      <c r="J146" s="68"/>
      <c r="K146" s="78"/>
      <c r="L146" s="362"/>
      <c r="M146" s="363"/>
      <c r="N146" s="363"/>
      <c r="O146" s="363"/>
      <c r="P146" s="364"/>
    </row>
    <row r="147" spans="1:16" ht="15.6" customHeight="1">
      <c r="A147" s="353"/>
      <c r="B147" s="354"/>
      <c r="C147" s="355"/>
      <c r="D147" s="357"/>
      <c r="E147" s="354"/>
      <c r="F147" s="355"/>
      <c r="G147" s="359"/>
      <c r="H147" s="368"/>
      <c r="I147" s="369"/>
      <c r="J147" s="67"/>
      <c r="K147" s="67"/>
      <c r="L147" s="365"/>
      <c r="M147" s="366"/>
      <c r="N147" s="366"/>
      <c r="O147" s="366"/>
      <c r="P147" s="367"/>
    </row>
    <row r="148" spans="1:16" ht="15.6" customHeight="1">
      <c r="A148" s="350"/>
      <c r="B148" s="351"/>
      <c r="C148" s="352"/>
      <c r="D148" s="356"/>
      <c r="E148" s="351"/>
      <c r="F148" s="352"/>
      <c r="G148" s="358"/>
      <c r="H148" s="360"/>
      <c r="I148" s="361"/>
      <c r="J148" s="68"/>
      <c r="K148" s="78"/>
      <c r="L148" s="362"/>
      <c r="M148" s="363"/>
      <c r="N148" s="363"/>
      <c r="O148" s="363"/>
      <c r="P148" s="364"/>
    </row>
    <row r="149" spans="1:16" ht="15.6" customHeight="1">
      <c r="A149" s="353"/>
      <c r="B149" s="354"/>
      <c r="C149" s="355"/>
      <c r="D149" s="357"/>
      <c r="E149" s="354"/>
      <c r="F149" s="355"/>
      <c r="G149" s="359"/>
      <c r="H149" s="368"/>
      <c r="I149" s="369"/>
      <c r="J149" s="67"/>
      <c r="K149" s="67"/>
      <c r="L149" s="365"/>
      <c r="M149" s="366"/>
      <c r="N149" s="366"/>
      <c r="O149" s="366"/>
      <c r="P149" s="367"/>
    </row>
    <row r="150" spans="1:16" ht="15.6" customHeight="1">
      <c r="A150" s="350"/>
      <c r="B150" s="351"/>
      <c r="C150" s="352"/>
      <c r="D150" s="356"/>
      <c r="E150" s="351"/>
      <c r="F150" s="352"/>
      <c r="G150" s="358"/>
      <c r="H150" s="360"/>
      <c r="I150" s="361"/>
      <c r="J150" s="68"/>
      <c r="K150" s="78"/>
      <c r="L150" s="362"/>
      <c r="M150" s="363"/>
      <c r="N150" s="363"/>
      <c r="O150" s="363"/>
      <c r="P150" s="364"/>
    </row>
    <row r="151" spans="1:16" ht="15.6" customHeight="1">
      <c r="A151" s="353"/>
      <c r="B151" s="354"/>
      <c r="C151" s="355"/>
      <c r="D151" s="357"/>
      <c r="E151" s="354"/>
      <c r="F151" s="355"/>
      <c r="G151" s="359"/>
      <c r="H151" s="368"/>
      <c r="I151" s="369"/>
      <c r="J151" s="67"/>
      <c r="K151" s="67"/>
      <c r="L151" s="365"/>
      <c r="M151" s="366"/>
      <c r="N151" s="366"/>
      <c r="O151" s="366"/>
      <c r="P151" s="367"/>
    </row>
    <row r="152" spans="1:16" ht="15.6" customHeight="1">
      <c r="A152" s="350"/>
      <c r="B152" s="351"/>
      <c r="C152" s="352"/>
      <c r="D152" s="356"/>
      <c r="E152" s="351"/>
      <c r="F152" s="352"/>
      <c r="G152" s="358"/>
      <c r="H152" s="360"/>
      <c r="I152" s="361"/>
      <c r="J152" s="68"/>
      <c r="K152" s="78"/>
      <c r="L152" s="362"/>
      <c r="M152" s="363"/>
      <c r="N152" s="363"/>
      <c r="O152" s="363"/>
      <c r="P152" s="364"/>
    </row>
    <row r="153" spans="1:16" ht="15.6" customHeight="1">
      <c r="A153" s="353"/>
      <c r="B153" s="354"/>
      <c r="C153" s="355"/>
      <c r="D153" s="357"/>
      <c r="E153" s="354"/>
      <c r="F153" s="355"/>
      <c r="G153" s="359"/>
      <c r="H153" s="368"/>
      <c r="I153" s="369"/>
      <c r="J153" s="67"/>
      <c r="K153" s="67"/>
      <c r="L153" s="365"/>
      <c r="M153" s="366"/>
      <c r="N153" s="366"/>
      <c r="O153" s="366"/>
      <c r="P153" s="367"/>
    </row>
    <row r="154" spans="1:16" ht="15.6" customHeight="1">
      <c r="A154" s="350"/>
      <c r="B154" s="351"/>
      <c r="C154" s="352"/>
      <c r="D154" s="356"/>
      <c r="E154" s="351"/>
      <c r="F154" s="352"/>
      <c r="G154" s="358"/>
      <c r="H154" s="360"/>
      <c r="I154" s="361"/>
      <c r="J154" s="68"/>
      <c r="K154" s="78"/>
      <c r="L154" s="362"/>
      <c r="M154" s="363"/>
      <c r="N154" s="363"/>
      <c r="O154" s="363"/>
      <c r="P154" s="364"/>
    </row>
    <row r="155" spans="1:16" ht="15.6" customHeight="1">
      <c r="A155" s="353"/>
      <c r="B155" s="354"/>
      <c r="C155" s="355"/>
      <c r="D155" s="357"/>
      <c r="E155" s="354"/>
      <c r="F155" s="355"/>
      <c r="G155" s="359"/>
      <c r="H155" s="368"/>
      <c r="I155" s="369"/>
      <c r="J155" s="67"/>
      <c r="K155" s="67"/>
      <c r="L155" s="365"/>
      <c r="M155" s="366"/>
      <c r="N155" s="366"/>
      <c r="O155" s="366"/>
      <c r="P155" s="367"/>
    </row>
    <row r="156" spans="1:16" ht="15.6" customHeight="1">
      <c r="A156" s="79"/>
      <c r="B156" s="80"/>
      <c r="C156" s="81"/>
      <c r="D156" s="82"/>
      <c r="E156" s="80"/>
      <c r="F156" s="81"/>
      <c r="G156" s="83"/>
      <c r="H156" s="84"/>
      <c r="I156" s="85"/>
      <c r="J156" s="68"/>
      <c r="K156" s="78"/>
      <c r="L156" s="86"/>
      <c r="M156" s="87"/>
      <c r="N156" s="87"/>
      <c r="O156" s="87"/>
      <c r="P156" s="88"/>
    </row>
    <row r="157" spans="1:16" ht="15.6" customHeight="1">
      <c r="A157" s="71"/>
      <c r="B157" s="72"/>
      <c r="C157" s="73"/>
      <c r="D157" s="74"/>
      <c r="E157" s="72"/>
      <c r="F157" s="73"/>
      <c r="G157" s="64"/>
      <c r="H157" s="368"/>
      <c r="I157" s="369"/>
      <c r="J157" s="67"/>
      <c r="K157" s="67"/>
      <c r="L157" s="75"/>
      <c r="M157" s="76"/>
      <c r="N157" s="76"/>
      <c r="O157" s="76"/>
      <c r="P157" s="77"/>
    </row>
    <row r="158" spans="1:16" ht="15.6" customHeight="1">
      <c r="A158" s="350"/>
      <c r="B158" s="351"/>
      <c r="C158" s="352"/>
      <c r="D158" s="356"/>
      <c r="E158" s="351"/>
      <c r="F158" s="352"/>
      <c r="G158" s="358"/>
      <c r="H158" s="360"/>
      <c r="I158" s="361"/>
      <c r="J158" s="68"/>
      <c r="K158" s="78"/>
      <c r="L158" s="362"/>
      <c r="M158" s="363"/>
      <c r="N158" s="363"/>
      <c r="O158" s="363"/>
      <c r="P158" s="364"/>
    </row>
    <row r="159" spans="1:16" ht="15.6" customHeight="1">
      <c r="A159" s="353"/>
      <c r="B159" s="354"/>
      <c r="C159" s="355"/>
      <c r="D159" s="357"/>
      <c r="E159" s="354"/>
      <c r="F159" s="355"/>
      <c r="G159" s="359"/>
      <c r="H159" s="368"/>
      <c r="I159" s="369"/>
      <c r="J159" s="67"/>
      <c r="K159" s="67"/>
      <c r="L159" s="365"/>
      <c r="M159" s="366"/>
      <c r="N159" s="366"/>
      <c r="O159" s="366"/>
      <c r="P159" s="367"/>
    </row>
    <row r="160" spans="1:16" ht="15.6" customHeight="1">
      <c r="A160" s="350"/>
      <c r="B160" s="351"/>
      <c r="C160" s="352"/>
      <c r="D160" s="356"/>
      <c r="E160" s="351"/>
      <c r="F160" s="352"/>
      <c r="G160" s="358"/>
      <c r="H160" s="360"/>
      <c r="I160" s="361"/>
      <c r="J160" s="68"/>
      <c r="K160" s="78"/>
      <c r="L160" s="362"/>
      <c r="M160" s="363"/>
      <c r="N160" s="363"/>
      <c r="O160" s="363"/>
      <c r="P160" s="364"/>
    </row>
    <row r="161" spans="1:17" ht="15.6" customHeight="1">
      <c r="A161" s="353"/>
      <c r="B161" s="354"/>
      <c r="C161" s="355"/>
      <c r="D161" s="357"/>
      <c r="E161" s="354"/>
      <c r="F161" s="355"/>
      <c r="G161" s="359"/>
      <c r="H161" s="368"/>
      <c r="I161" s="369"/>
      <c r="J161" s="67"/>
      <c r="K161" s="67"/>
      <c r="L161" s="365"/>
      <c r="M161" s="366"/>
      <c r="N161" s="366"/>
      <c r="O161" s="366"/>
      <c r="P161" s="367"/>
    </row>
    <row r="162" spans="1:17" ht="15.6" customHeight="1">
      <c r="A162" s="350"/>
      <c r="B162" s="351"/>
      <c r="C162" s="352"/>
      <c r="D162" s="356"/>
      <c r="E162" s="351"/>
      <c r="F162" s="352"/>
      <c r="G162" s="358"/>
      <c r="H162" s="360"/>
      <c r="I162" s="361"/>
      <c r="J162" s="68"/>
      <c r="K162" s="78"/>
      <c r="L162" s="362"/>
      <c r="M162" s="363"/>
      <c r="N162" s="363"/>
      <c r="O162" s="363"/>
      <c r="P162" s="364"/>
    </row>
    <row r="163" spans="1:17" ht="15.6" customHeight="1">
      <c r="A163" s="370"/>
      <c r="B163" s="371"/>
      <c r="C163" s="372"/>
      <c r="D163" s="373"/>
      <c r="E163" s="371"/>
      <c r="F163" s="372"/>
      <c r="G163" s="374"/>
      <c r="H163" s="378"/>
      <c r="I163" s="379"/>
      <c r="J163" s="89"/>
      <c r="K163" s="89"/>
      <c r="L163" s="375"/>
      <c r="M163" s="376"/>
      <c r="N163" s="376"/>
      <c r="O163" s="376"/>
      <c r="P163" s="377"/>
    </row>
    <row r="164" spans="1:17" ht="5.25" customHeight="1"/>
    <row r="165" spans="1:17" ht="10.5" customHeight="1">
      <c r="A165" s="56" t="s">
        <v>71</v>
      </c>
      <c r="B165" s="55" t="s">
        <v>74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10.5" customHeight="1">
      <c r="A166" s="57" t="s">
        <v>72</v>
      </c>
      <c r="B166" s="55" t="s">
        <v>75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10.5" customHeight="1">
      <c r="A167" s="57" t="s">
        <v>73</v>
      </c>
      <c r="B167" s="55" t="s">
        <v>76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18.75" customHeight="1">
      <c r="A168" s="58" t="s">
        <v>77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347" t="s">
        <v>78</v>
      </c>
      <c r="L168" s="347"/>
      <c r="M168" s="348" t="s">
        <v>79</v>
      </c>
      <c r="N168" s="349"/>
      <c r="O168" s="349"/>
      <c r="P168" s="349"/>
      <c r="Q168" s="55"/>
    </row>
    <row r="169" spans="1:17">
      <c r="F169" s="401" t="s">
        <v>61</v>
      </c>
      <c r="G169" s="401"/>
      <c r="H169" s="401"/>
      <c r="J169" s="403" t="s">
        <v>62</v>
      </c>
    </row>
    <row r="170" spans="1:17" ht="3" customHeight="1">
      <c r="F170" s="401"/>
      <c r="G170" s="401"/>
      <c r="H170" s="401"/>
      <c r="J170" s="403"/>
    </row>
    <row r="171" spans="1:17" ht="4.5" customHeight="1">
      <c r="F171" s="401"/>
      <c r="G171" s="401"/>
      <c r="H171" s="401"/>
      <c r="J171" s="403"/>
    </row>
    <row r="172" spans="1:17" ht="16.5" customHeight="1">
      <c r="A172" s="404" t="s">
        <v>21</v>
      </c>
      <c r="B172" s="405"/>
      <c r="C172" s="410" t="str">
        <f>IF('見積書（表紙）'!$E$25="","",'見積書（表紙）'!$E$25)</f>
        <v/>
      </c>
      <c r="D172" s="411"/>
      <c r="F172" s="402"/>
      <c r="G172" s="402"/>
      <c r="H172" s="402"/>
      <c r="J172" s="403"/>
      <c r="M172" s="416" t="s">
        <v>63</v>
      </c>
      <c r="N172" s="418"/>
      <c r="O172" s="416" t="s">
        <v>80</v>
      </c>
      <c r="P172" s="418"/>
    </row>
    <row r="173" spans="1:17" ht="7.5" customHeight="1">
      <c r="A173" s="406"/>
      <c r="B173" s="407"/>
      <c r="C173" s="412"/>
      <c r="D173" s="413"/>
      <c r="M173" s="417"/>
      <c r="N173" s="419"/>
      <c r="O173" s="417"/>
      <c r="P173" s="419"/>
    </row>
    <row r="174" spans="1:17" ht="6.75" customHeight="1">
      <c r="A174" s="408"/>
      <c r="B174" s="409"/>
      <c r="C174" s="414"/>
      <c r="D174" s="415"/>
    </row>
    <row r="175" spans="1:17" ht="15" customHeight="1"/>
    <row r="176" spans="1:17" s="63" customFormat="1" ht="24" customHeight="1">
      <c r="A176" s="380" t="s">
        <v>64</v>
      </c>
      <c r="B176" s="381"/>
      <c r="C176" s="381"/>
      <c r="D176" s="381" t="s">
        <v>65</v>
      </c>
      <c r="E176" s="381"/>
      <c r="F176" s="381"/>
      <c r="G176" s="66" t="s">
        <v>66</v>
      </c>
      <c r="H176" s="382" t="s">
        <v>67</v>
      </c>
      <c r="I176" s="381"/>
      <c r="J176" s="65" t="s">
        <v>68</v>
      </c>
      <c r="K176" s="62" t="s">
        <v>69</v>
      </c>
      <c r="L176" s="380" t="s">
        <v>70</v>
      </c>
      <c r="M176" s="381"/>
      <c r="N176" s="381"/>
      <c r="O176" s="381"/>
      <c r="P176" s="383"/>
    </row>
    <row r="177" spans="1:16" ht="7.5" customHeight="1">
      <c r="A177" s="384"/>
      <c r="B177" s="385"/>
      <c r="C177" s="386"/>
      <c r="D177" s="387"/>
      <c r="E177" s="385"/>
      <c r="F177" s="386"/>
      <c r="G177" s="60"/>
      <c r="H177" s="388"/>
      <c r="I177" s="389"/>
      <c r="J177" s="59"/>
      <c r="K177" s="61"/>
      <c r="L177" s="384"/>
      <c r="M177" s="385"/>
      <c r="N177" s="385"/>
      <c r="O177" s="385"/>
      <c r="P177" s="390"/>
    </row>
    <row r="178" spans="1:16" ht="15.6" customHeight="1">
      <c r="A178" s="391"/>
      <c r="B178" s="392"/>
      <c r="C178" s="393"/>
      <c r="D178" s="394"/>
      <c r="E178" s="392"/>
      <c r="F178" s="393"/>
      <c r="G178" s="395"/>
      <c r="H178" s="396"/>
      <c r="I178" s="397"/>
      <c r="J178" s="69"/>
      <c r="K178" s="70"/>
      <c r="L178" s="398"/>
      <c r="M178" s="399"/>
      <c r="N178" s="399"/>
      <c r="O178" s="399"/>
      <c r="P178" s="400"/>
    </row>
    <row r="179" spans="1:16" ht="15.6" customHeight="1">
      <c r="A179" s="353"/>
      <c r="B179" s="354"/>
      <c r="C179" s="355"/>
      <c r="D179" s="357"/>
      <c r="E179" s="354"/>
      <c r="F179" s="355"/>
      <c r="G179" s="359"/>
      <c r="H179" s="368"/>
      <c r="I179" s="369"/>
      <c r="J179" s="67"/>
      <c r="K179" s="67"/>
      <c r="L179" s="365"/>
      <c r="M179" s="366"/>
      <c r="N179" s="366"/>
      <c r="O179" s="366"/>
      <c r="P179" s="367"/>
    </row>
    <row r="180" spans="1:16" ht="15.6" customHeight="1">
      <c r="A180" s="350"/>
      <c r="B180" s="351"/>
      <c r="C180" s="352"/>
      <c r="D180" s="356"/>
      <c r="E180" s="351"/>
      <c r="F180" s="352"/>
      <c r="G180" s="358"/>
      <c r="H180" s="360"/>
      <c r="I180" s="361"/>
      <c r="J180" s="68"/>
      <c r="K180" s="78"/>
      <c r="L180" s="362"/>
      <c r="M180" s="363"/>
      <c r="N180" s="363"/>
      <c r="O180" s="363"/>
      <c r="P180" s="364"/>
    </row>
    <row r="181" spans="1:16" ht="15.6" customHeight="1">
      <c r="A181" s="353"/>
      <c r="B181" s="354"/>
      <c r="C181" s="355"/>
      <c r="D181" s="357"/>
      <c r="E181" s="354"/>
      <c r="F181" s="355"/>
      <c r="G181" s="359"/>
      <c r="H181" s="368"/>
      <c r="I181" s="369"/>
      <c r="J181" s="67"/>
      <c r="K181" s="67"/>
      <c r="L181" s="365"/>
      <c r="M181" s="366"/>
      <c r="N181" s="366"/>
      <c r="O181" s="366"/>
      <c r="P181" s="367"/>
    </row>
    <row r="182" spans="1:16" ht="15.6" customHeight="1">
      <c r="A182" s="350"/>
      <c r="B182" s="351"/>
      <c r="C182" s="352"/>
      <c r="D182" s="356"/>
      <c r="E182" s="351"/>
      <c r="F182" s="352"/>
      <c r="G182" s="358"/>
      <c r="H182" s="360"/>
      <c r="I182" s="361"/>
      <c r="J182" s="68"/>
      <c r="K182" s="78"/>
      <c r="L182" s="362"/>
      <c r="M182" s="363"/>
      <c r="N182" s="363"/>
      <c r="O182" s="363"/>
      <c r="P182" s="364"/>
    </row>
    <row r="183" spans="1:16" ht="15.6" customHeight="1">
      <c r="A183" s="353"/>
      <c r="B183" s="354"/>
      <c r="C183" s="355"/>
      <c r="D183" s="357"/>
      <c r="E183" s="354"/>
      <c r="F183" s="355"/>
      <c r="G183" s="359"/>
      <c r="H183" s="368"/>
      <c r="I183" s="369"/>
      <c r="J183" s="67"/>
      <c r="K183" s="67"/>
      <c r="L183" s="365"/>
      <c r="M183" s="366"/>
      <c r="N183" s="366"/>
      <c r="O183" s="366"/>
      <c r="P183" s="367"/>
    </row>
    <row r="184" spans="1:16" ht="15.6" customHeight="1">
      <c r="A184" s="350"/>
      <c r="B184" s="351"/>
      <c r="C184" s="352"/>
      <c r="D184" s="356"/>
      <c r="E184" s="351"/>
      <c r="F184" s="352"/>
      <c r="G184" s="358"/>
      <c r="H184" s="360"/>
      <c r="I184" s="361"/>
      <c r="J184" s="68"/>
      <c r="K184" s="78"/>
      <c r="L184" s="362"/>
      <c r="M184" s="363"/>
      <c r="N184" s="363"/>
      <c r="O184" s="363"/>
      <c r="P184" s="364"/>
    </row>
    <row r="185" spans="1:16" ht="15.6" customHeight="1">
      <c r="A185" s="353"/>
      <c r="B185" s="354"/>
      <c r="C185" s="355"/>
      <c r="D185" s="357"/>
      <c r="E185" s="354"/>
      <c r="F185" s="355"/>
      <c r="G185" s="359"/>
      <c r="H185" s="368"/>
      <c r="I185" s="369"/>
      <c r="J185" s="67"/>
      <c r="K185" s="67"/>
      <c r="L185" s="365"/>
      <c r="M185" s="366"/>
      <c r="N185" s="366"/>
      <c r="O185" s="366"/>
      <c r="P185" s="367"/>
    </row>
    <row r="186" spans="1:16" ht="15.6" customHeight="1">
      <c r="A186" s="350"/>
      <c r="B186" s="351"/>
      <c r="C186" s="352"/>
      <c r="D186" s="356"/>
      <c r="E186" s="351"/>
      <c r="F186" s="352"/>
      <c r="G186" s="358"/>
      <c r="H186" s="360"/>
      <c r="I186" s="361"/>
      <c r="J186" s="68"/>
      <c r="K186" s="78"/>
      <c r="L186" s="362"/>
      <c r="M186" s="363"/>
      <c r="N186" s="363"/>
      <c r="O186" s="363"/>
      <c r="P186" s="364"/>
    </row>
    <row r="187" spans="1:16" ht="15.6" customHeight="1">
      <c r="A187" s="353"/>
      <c r="B187" s="354"/>
      <c r="C187" s="355"/>
      <c r="D187" s="357"/>
      <c r="E187" s="354"/>
      <c r="F187" s="355"/>
      <c r="G187" s="359"/>
      <c r="H187" s="368"/>
      <c r="I187" s="369"/>
      <c r="J187" s="67"/>
      <c r="K187" s="67"/>
      <c r="L187" s="365"/>
      <c r="M187" s="366"/>
      <c r="N187" s="366"/>
      <c r="O187" s="366"/>
      <c r="P187" s="367"/>
    </row>
    <row r="188" spans="1:16" ht="15.6" customHeight="1">
      <c r="A188" s="350"/>
      <c r="B188" s="351"/>
      <c r="C188" s="352"/>
      <c r="D188" s="356"/>
      <c r="E188" s="351"/>
      <c r="F188" s="352"/>
      <c r="G188" s="358"/>
      <c r="H188" s="360"/>
      <c r="I188" s="361"/>
      <c r="J188" s="68"/>
      <c r="K188" s="78"/>
      <c r="L188" s="362"/>
      <c r="M188" s="363"/>
      <c r="N188" s="363"/>
      <c r="O188" s="363"/>
      <c r="P188" s="364"/>
    </row>
    <row r="189" spans="1:16" ht="15.6" customHeight="1">
      <c r="A189" s="353"/>
      <c r="B189" s="354"/>
      <c r="C189" s="355"/>
      <c r="D189" s="357"/>
      <c r="E189" s="354"/>
      <c r="F189" s="355"/>
      <c r="G189" s="359"/>
      <c r="H189" s="368"/>
      <c r="I189" s="369"/>
      <c r="J189" s="67"/>
      <c r="K189" s="67"/>
      <c r="L189" s="365"/>
      <c r="M189" s="366"/>
      <c r="N189" s="366"/>
      <c r="O189" s="366"/>
      <c r="P189" s="367"/>
    </row>
    <row r="190" spans="1:16" ht="15.6" customHeight="1">
      <c r="A190" s="350"/>
      <c r="B190" s="351"/>
      <c r="C190" s="352"/>
      <c r="D190" s="356"/>
      <c r="E190" s="351"/>
      <c r="F190" s="352"/>
      <c r="G190" s="358"/>
      <c r="H190" s="360"/>
      <c r="I190" s="361"/>
      <c r="J190" s="68"/>
      <c r="K190" s="78"/>
      <c r="L190" s="362"/>
      <c r="M190" s="363"/>
      <c r="N190" s="363"/>
      <c r="O190" s="363"/>
      <c r="P190" s="364"/>
    </row>
    <row r="191" spans="1:16" ht="15.6" customHeight="1">
      <c r="A191" s="353"/>
      <c r="B191" s="354"/>
      <c r="C191" s="355"/>
      <c r="D191" s="357"/>
      <c r="E191" s="354"/>
      <c r="F191" s="355"/>
      <c r="G191" s="359"/>
      <c r="H191" s="368"/>
      <c r="I191" s="369"/>
      <c r="J191" s="67"/>
      <c r="K191" s="67"/>
      <c r="L191" s="365"/>
      <c r="M191" s="366"/>
      <c r="N191" s="366"/>
      <c r="O191" s="366"/>
      <c r="P191" s="367"/>
    </row>
    <row r="192" spans="1:16" ht="15.6" customHeight="1">
      <c r="A192" s="350"/>
      <c r="B192" s="351"/>
      <c r="C192" s="352"/>
      <c r="D192" s="356"/>
      <c r="E192" s="351"/>
      <c r="F192" s="352"/>
      <c r="G192" s="358"/>
      <c r="H192" s="360"/>
      <c r="I192" s="361"/>
      <c r="J192" s="68"/>
      <c r="K192" s="78"/>
      <c r="L192" s="362"/>
      <c r="M192" s="363"/>
      <c r="N192" s="363"/>
      <c r="O192" s="363"/>
      <c r="P192" s="364"/>
    </row>
    <row r="193" spans="1:17" ht="15.6" customHeight="1">
      <c r="A193" s="353"/>
      <c r="B193" s="354"/>
      <c r="C193" s="355"/>
      <c r="D193" s="357"/>
      <c r="E193" s="354"/>
      <c r="F193" s="355"/>
      <c r="G193" s="359"/>
      <c r="H193" s="368"/>
      <c r="I193" s="369"/>
      <c r="J193" s="67"/>
      <c r="K193" s="67"/>
      <c r="L193" s="365"/>
      <c r="M193" s="366"/>
      <c r="N193" s="366"/>
      <c r="O193" s="366"/>
      <c r="P193" s="367"/>
    </row>
    <row r="194" spans="1:17" ht="15.6" customHeight="1">
      <c r="A194" s="350"/>
      <c r="B194" s="351"/>
      <c r="C194" s="352"/>
      <c r="D194" s="356"/>
      <c r="E194" s="351"/>
      <c r="F194" s="352"/>
      <c r="G194" s="358"/>
      <c r="H194" s="360"/>
      <c r="I194" s="361"/>
      <c r="J194" s="68"/>
      <c r="K194" s="78"/>
      <c r="L194" s="362"/>
      <c r="M194" s="363"/>
      <c r="N194" s="363"/>
      <c r="O194" s="363"/>
      <c r="P194" s="364"/>
    </row>
    <row r="195" spans="1:17" ht="15.6" customHeight="1">
      <c r="A195" s="353"/>
      <c r="B195" s="354"/>
      <c r="C195" s="355"/>
      <c r="D195" s="357"/>
      <c r="E195" s="354"/>
      <c r="F195" s="355"/>
      <c r="G195" s="359"/>
      <c r="H195" s="368"/>
      <c r="I195" s="369"/>
      <c r="J195" s="67"/>
      <c r="K195" s="67"/>
      <c r="L195" s="365"/>
      <c r="M195" s="366"/>
      <c r="N195" s="366"/>
      <c r="O195" s="366"/>
      <c r="P195" s="367"/>
    </row>
    <row r="196" spans="1:17" ht="15.6" customHeight="1">
      <c r="A196" s="350"/>
      <c r="B196" s="351"/>
      <c r="C196" s="352"/>
      <c r="D196" s="356"/>
      <c r="E196" s="351"/>
      <c r="F196" s="352"/>
      <c r="G196" s="358"/>
      <c r="H196" s="360"/>
      <c r="I196" s="361"/>
      <c r="J196" s="68"/>
      <c r="K196" s="78"/>
      <c r="L196" s="362"/>
      <c r="M196" s="363"/>
      <c r="N196" s="363"/>
      <c r="O196" s="363"/>
      <c r="P196" s="364"/>
    </row>
    <row r="197" spans="1:17" ht="15.6" customHeight="1">
      <c r="A197" s="353"/>
      <c r="B197" s="354"/>
      <c r="C197" s="355"/>
      <c r="D197" s="357"/>
      <c r="E197" s="354"/>
      <c r="F197" s="355"/>
      <c r="G197" s="359"/>
      <c r="H197" s="368"/>
      <c r="I197" s="369"/>
      <c r="J197" s="67"/>
      <c r="K197" s="67"/>
      <c r="L197" s="365"/>
      <c r="M197" s="366"/>
      <c r="N197" s="366"/>
      <c r="O197" s="366"/>
      <c r="P197" s="367"/>
    </row>
    <row r="198" spans="1:17" ht="15.6" customHeight="1">
      <c r="A198" s="79"/>
      <c r="B198" s="80"/>
      <c r="C198" s="81"/>
      <c r="D198" s="82"/>
      <c r="E198" s="80"/>
      <c r="F198" s="81"/>
      <c r="G198" s="83"/>
      <c r="H198" s="84"/>
      <c r="I198" s="85"/>
      <c r="J198" s="68"/>
      <c r="K198" s="78"/>
      <c r="L198" s="86"/>
      <c r="M198" s="87"/>
      <c r="N198" s="87"/>
      <c r="O198" s="87"/>
      <c r="P198" s="88"/>
    </row>
    <row r="199" spans="1:17" ht="15.6" customHeight="1">
      <c r="A199" s="71"/>
      <c r="B199" s="72"/>
      <c r="C199" s="73"/>
      <c r="D199" s="74"/>
      <c r="E199" s="72"/>
      <c r="F199" s="73"/>
      <c r="G199" s="64"/>
      <c r="H199" s="368"/>
      <c r="I199" s="369"/>
      <c r="J199" s="67"/>
      <c r="K199" s="67"/>
      <c r="L199" s="75"/>
      <c r="M199" s="76"/>
      <c r="N199" s="76"/>
      <c r="O199" s="76"/>
      <c r="P199" s="77"/>
    </row>
    <row r="200" spans="1:17" ht="15.6" customHeight="1">
      <c r="A200" s="350"/>
      <c r="B200" s="351"/>
      <c r="C200" s="352"/>
      <c r="D200" s="356"/>
      <c r="E200" s="351"/>
      <c r="F200" s="352"/>
      <c r="G200" s="358"/>
      <c r="H200" s="360"/>
      <c r="I200" s="361"/>
      <c r="J200" s="68"/>
      <c r="K200" s="78"/>
      <c r="L200" s="362"/>
      <c r="M200" s="363"/>
      <c r="N200" s="363"/>
      <c r="O200" s="363"/>
      <c r="P200" s="364"/>
    </row>
    <row r="201" spans="1:17" ht="15.6" customHeight="1">
      <c r="A201" s="353"/>
      <c r="B201" s="354"/>
      <c r="C201" s="355"/>
      <c r="D201" s="357"/>
      <c r="E201" s="354"/>
      <c r="F201" s="355"/>
      <c r="G201" s="359"/>
      <c r="H201" s="368"/>
      <c r="I201" s="369"/>
      <c r="J201" s="67"/>
      <c r="K201" s="67"/>
      <c r="L201" s="365"/>
      <c r="M201" s="366"/>
      <c r="N201" s="366"/>
      <c r="O201" s="366"/>
      <c r="P201" s="367"/>
    </row>
    <row r="202" spans="1:17" ht="15.6" customHeight="1">
      <c r="A202" s="350"/>
      <c r="B202" s="351"/>
      <c r="C202" s="352"/>
      <c r="D202" s="356"/>
      <c r="E202" s="351"/>
      <c r="F202" s="352"/>
      <c r="G202" s="358"/>
      <c r="H202" s="360"/>
      <c r="I202" s="361"/>
      <c r="J202" s="68"/>
      <c r="K202" s="78"/>
      <c r="L202" s="362"/>
      <c r="M202" s="363"/>
      <c r="N202" s="363"/>
      <c r="O202" s="363"/>
      <c r="P202" s="364"/>
    </row>
    <row r="203" spans="1:17" ht="15.6" customHeight="1">
      <c r="A203" s="353"/>
      <c r="B203" s="354"/>
      <c r="C203" s="355"/>
      <c r="D203" s="357"/>
      <c r="E203" s="354"/>
      <c r="F203" s="355"/>
      <c r="G203" s="359"/>
      <c r="H203" s="368"/>
      <c r="I203" s="369"/>
      <c r="J203" s="67"/>
      <c r="K203" s="67"/>
      <c r="L203" s="365"/>
      <c r="M203" s="366"/>
      <c r="N203" s="366"/>
      <c r="O203" s="366"/>
      <c r="P203" s="367"/>
    </row>
    <row r="204" spans="1:17" ht="15.6" customHeight="1">
      <c r="A204" s="350"/>
      <c r="B204" s="351"/>
      <c r="C204" s="352"/>
      <c r="D204" s="356"/>
      <c r="E204" s="351"/>
      <c r="F204" s="352"/>
      <c r="G204" s="358"/>
      <c r="H204" s="360"/>
      <c r="I204" s="361"/>
      <c r="J204" s="68"/>
      <c r="K204" s="78"/>
      <c r="L204" s="362"/>
      <c r="M204" s="363"/>
      <c r="N204" s="363"/>
      <c r="O204" s="363"/>
      <c r="P204" s="364"/>
    </row>
    <row r="205" spans="1:17" ht="15.6" customHeight="1">
      <c r="A205" s="370"/>
      <c r="B205" s="371"/>
      <c r="C205" s="372"/>
      <c r="D205" s="373"/>
      <c r="E205" s="371"/>
      <c r="F205" s="372"/>
      <c r="G205" s="374"/>
      <c r="H205" s="378"/>
      <c r="I205" s="379"/>
      <c r="J205" s="89"/>
      <c r="K205" s="89"/>
      <c r="L205" s="375"/>
      <c r="M205" s="376"/>
      <c r="N205" s="376"/>
      <c r="O205" s="376"/>
      <c r="P205" s="377"/>
    </row>
    <row r="206" spans="1:17" ht="5.25" customHeight="1"/>
    <row r="207" spans="1:17" ht="10.5" customHeight="1">
      <c r="A207" s="56" t="s">
        <v>71</v>
      </c>
      <c r="B207" s="55" t="s">
        <v>74</v>
      </c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10.5" customHeight="1">
      <c r="A208" s="57" t="s">
        <v>72</v>
      </c>
      <c r="B208" s="55" t="s">
        <v>75</v>
      </c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10.5" customHeight="1">
      <c r="A209" s="57" t="s">
        <v>73</v>
      </c>
      <c r="B209" s="55" t="s">
        <v>76</v>
      </c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18.75" customHeight="1">
      <c r="A210" s="58" t="s">
        <v>77</v>
      </c>
      <c r="B210" s="55"/>
      <c r="C210" s="55"/>
      <c r="D210" s="55"/>
      <c r="E210" s="55"/>
      <c r="F210" s="55"/>
      <c r="G210" s="55"/>
      <c r="H210" s="55"/>
      <c r="I210" s="55"/>
      <c r="J210" s="55"/>
      <c r="K210" s="347" t="s">
        <v>78</v>
      </c>
      <c r="L210" s="347"/>
      <c r="M210" s="348" t="s">
        <v>79</v>
      </c>
      <c r="N210" s="349"/>
      <c r="O210" s="349"/>
      <c r="P210" s="349"/>
      <c r="Q210" s="55"/>
    </row>
    <row r="211" spans="1:17">
      <c r="F211" s="401" t="s">
        <v>61</v>
      </c>
      <c r="G211" s="401"/>
      <c r="H211" s="401"/>
      <c r="J211" s="403" t="s">
        <v>62</v>
      </c>
    </row>
    <row r="212" spans="1:17" ht="3" customHeight="1">
      <c r="F212" s="401"/>
      <c r="G212" s="401"/>
      <c r="H212" s="401"/>
      <c r="J212" s="403"/>
    </row>
    <row r="213" spans="1:17" ht="4.5" customHeight="1">
      <c r="F213" s="401"/>
      <c r="G213" s="401"/>
      <c r="H213" s="401"/>
      <c r="J213" s="403"/>
    </row>
    <row r="214" spans="1:17" ht="16.5" customHeight="1">
      <c r="A214" s="404" t="s">
        <v>21</v>
      </c>
      <c r="B214" s="405"/>
      <c r="C214" s="410" t="str">
        <f>IF('見積書（表紙）'!$E$25="","",'見積書（表紙）'!$E$25)</f>
        <v/>
      </c>
      <c r="D214" s="411"/>
      <c r="F214" s="402"/>
      <c r="G214" s="402"/>
      <c r="H214" s="402"/>
      <c r="J214" s="403"/>
      <c r="M214" s="416" t="s">
        <v>63</v>
      </c>
      <c r="N214" s="418"/>
      <c r="O214" s="416" t="s">
        <v>80</v>
      </c>
      <c r="P214" s="418"/>
    </row>
    <row r="215" spans="1:17" ht="7.5" customHeight="1">
      <c r="A215" s="406"/>
      <c r="B215" s="407"/>
      <c r="C215" s="412"/>
      <c r="D215" s="413"/>
      <c r="M215" s="417"/>
      <c r="N215" s="419"/>
      <c r="O215" s="417"/>
      <c r="P215" s="419"/>
    </row>
    <row r="216" spans="1:17" ht="6.75" customHeight="1">
      <c r="A216" s="408"/>
      <c r="B216" s="409"/>
      <c r="C216" s="414"/>
      <c r="D216" s="415"/>
    </row>
    <row r="217" spans="1:17" ht="15" customHeight="1"/>
    <row r="218" spans="1:17" s="63" customFormat="1" ht="24" customHeight="1">
      <c r="A218" s="380" t="s">
        <v>64</v>
      </c>
      <c r="B218" s="381"/>
      <c r="C218" s="381"/>
      <c r="D218" s="381" t="s">
        <v>65</v>
      </c>
      <c r="E218" s="381"/>
      <c r="F218" s="381"/>
      <c r="G218" s="66" t="s">
        <v>66</v>
      </c>
      <c r="H218" s="382" t="s">
        <v>67</v>
      </c>
      <c r="I218" s="381"/>
      <c r="J218" s="65" t="s">
        <v>68</v>
      </c>
      <c r="K218" s="62" t="s">
        <v>69</v>
      </c>
      <c r="L218" s="380" t="s">
        <v>70</v>
      </c>
      <c r="M218" s="381"/>
      <c r="N218" s="381"/>
      <c r="O218" s="381"/>
      <c r="P218" s="383"/>
    </row>
    <row r="219" spans="1:17" ht="7.5" customHeight="1">
      <c r="A219" s="384"/>
      <c r="B219" s="385"/>
      <c r="C219" s="386"/>
      <c r="D219" s="387"/>
      <c r="E219" s="385"/>
      <c r="F219" s="386"/>
      <c r="G219" s="60"/>
      <c r="H219" s="388"/>
      <c r="I219" s="389"/>
      <c r="J219" s="59"/>
      <c r="K219" s="61"/>
      <c r="L219" s="384"/>
      <c r="M219" s="385"/>
      <c r="N219" s="385"/>
      <c r="O219" s="385"/>
      <c r="P219" s="390"/>
    </row>
    <row r="220" spans="1:17" ht="15.6" customHeight="1">
      <c r="A220" s="391"/>
      <c r="B220" s="392"/>
      <c r="C220" s="393"/>
      <c r="D220" s="394"/>
      <c r="E220" s="392"/>
      <c r="F220" s="393"/>
      <c r="G220" s="395"/>
      <c r="H220" s="396"/>
      <c r="I220" s="397"/>
      <c r="J220" s="69"/>
      <c r="K220" s="70"/>
      <c r="L220" s="398"/>
      <c r="M220" s="399"/>
      <c r="N220" s="399"/>
      <c r="O220" s="399"/>
      <c r="P220" s="400"/>
    </row>
    <row r="221" spans="1:17" ht="15.6" customHeight="1">
      <c r="A221" s="353"/>
      <c r="B221" s="354"/>
      <c r="C221" s="355"/>
      <c r="D221" s="357"/>
      <c r="E221" s="354"/>
      <c r="F221" s="355"/>
      <c r="G221" s="359"/>
      <c r="H221" s="368"/>
      <c r="I221" s="369"/>
      <c r="J221" s="67"/>
      <c r="K221" s="67"/>
      <c r="L221" s="365"/>
      <c r="M221" s="366"/>
      <c r="N221" s="366"/>
      <c r="O221" s="366"/>
      <c r="P221" s="367"/>
    </row>
    <row r="222" spans="1:17" ht="15.6" customHeight="1">
      <c r="A222" s="350"/>
      <c r="B222" s="351"/>
      <c r="C222" s="352"/>
      <c r="D222" s="356"/>
      <c r="E222" s="351"/>
      <c r="F222" s="352"/>
      <c r="G222" s="358"/>
      <c r="H222" s="360"/>
      <c r="I222" s="361"/>
      <c r="J222" s="68"/>
      <c r="K222" s="78"/>
      <c r="L222" s="362"/>
      <c r="M222" s="363"/>
      <c r="N222" s="363"/>
      <c r="O222" s="363"/>
      <c r="P222" s="364"/>
    </row>
    <row r="223" spans="1:17" ht="15.6" customHeight="1">
      <c r="A223" s="353"/>
      <c r="B223" s="354"/>
      <c r="C223" s="355"/>
      <c r="D223" s="357"/>
      <c r="E223" s="354"/>
      <c r="F223" s="355"/>
      <c r="G223" s="359"/>
      <c r="H223" s="368"/>
      <c r="I223" s="369"/>
      <c r="J223" s="67"/>
      <c r="K223" s="67"/>
      <c r="L223" s="365"/>
      <c r="M223" s="366"/>
      <c r="N223" s="366"/>
      <c r="O223" s="366"/>
      <c r="P223" s="367"/>
    </row>
    <row r="224" spans="1:17" ht="15.6" customHeight="1">
      <c r="A224" s="350"/>
      <c r="B224" s="351"/>
      <c r="C224" s="352"/>
      <c r="D224" s="356"/>
      <c r="E224" s="351"/>
      <c r="F224" s="352"/>
      <c r="G224" s="358"/>
      <c r="H224" s="360"/>
      <c r="I224" s="361"/>
      <c r="J224" s="68"/>
      <c r="K224" s="78"/>
      <c r="L224" s="362"/>
      <c r="M224" s="363"/>
      <c r="N224" s="363"/>
      <c r="O224" s="363"/>
      <c r="P224" s="364"/>
    </row>
    <row r="225" spans="1:16" ht="15.6" customHeight="1">
      <c r="A225" s="353"/>
      <c r="B225" s="354"/>
      <c r="C225" s="355"/>
      <c r="D225" s="357"/>
      <c r="E225" s="354"/>
      <c r="F225" s="355"/>
      <c r="G225" s="359"/>
      <c r="H225" s="368"/>
      <c r="I225" s="369"/>
      <c r="J225" s="67"/>
      <c r="K225" s="67"/>
      <c r="L225" s="365"/>
      <c r="M225" s="366"/>
      <c r="N225" s="366"/>
      <c r="O225" s="366"/>
      <c r="P225" s="367"/>
    </row>
    <row r="226" spans="1:16" ht="15.6" customHeight="1">
      <c r="A226" s="350"/>
      <c r="B226" s="351"/>
      <c r="C226" s="352"/>
      <c r="D226" s="356"/>
      <c r="E226" s="351"/>
      <c r="F226" s="352"/>
      <c r="G226" s="358"/>
      <c r="H226" s="360"/>
      <c r="I226" s="361"/>
      <c r="J226" s="68"/>
      <c r="K226" s="78"/>
      <c r="L226" s="362"/>
      <c r="M226" s="363"/>
      <c r="N226" s="363"/>
      <c r="O226" s="363"/>
      <c r="P226" s="364"/>
    </row>
    <row r="227" spans="1:16" ht="15.6" customHeight="1">
      <c r="A227" s="353"/>
      <c r="B227" s="354"/>
      <c r="C227" s="355"/>
      <c r="D227" s="357"/>
      <c r="E227" s="354"/>
      <c r="F227" s="355"/>
      <c r="G227" s="359"/>
      <c r="H227" s="368"/>
      <c r="I227" s="369"/>
      <c r="J227" s="67"/>
      <c r="K227" s="67"/>
      <c r="L227" s="365"/>
      <c r="M227" s="366"/>
      <c r="N227" s="366"/>
      <c r="O227" s="366"/>
      <c r="P227" s="367"/>
    </row>
    <row r="228" spans="1:16" ht="15.6" customHeight="1">
      <c r="A228" s="350"/>
      <c r="B228" s="351"/>
      <c r="C228" s="352"/>
      <c r="D228" s="356"/>
      <c r="E228" s="351"/>
      <c r="F228" s="352"/>
      <c r="G228" s="358"/>
      <c r="H228" s="360"/>
      <c r="I228" s="361"/>
      <c r="J228" s="68"/>
      <c r="K228" s="78"/>
      <c r="L228" s="362"/>
      <c r="M228" s="363"/>
      <c r="N228" s="363"/>
      <c r="O228" s="363"/>
      <c r="P228" s="364"/>
    </row>
    <row r="229" spans="1:16" ht="15.6" customHeight="1">
      <c r="A229" s="353"/>
      <c r="B229" s="354"/>
      <c r="C229" s="355"/>
      <c r="D229" s="357"/>
      <c r="E229" s="354"/>
      <c r="F229" s="355"/>
      <c r="G229" s="359"/>
      <c r="H229" s="368"/>
      <c r="I229" s="369"/>
      <c r="J229" s="67"/>
      <c r="K229" s="67"/>
      <c r="L229" s="365"/>
      <c r="M229" s="366"/>
      <c r="N229" s="366"/>
      <c r="O229" s="366"/>
      <c r="P229" s="367"/>
    </row>
    <row r="230" spans="1:16" ht="15.6" customHeight="1">
      <c r="A230" s="350"/>
      <c r="B230" s="351"/>
      <c r="C230" s="352"/>
      <c r="D230" s="356"/>
      <c r="E230" s="351"/>
      <c r="F230" s="352"/>
      <c r="G230" s="358"/>
      <c r="H230" s="360"/>
      <c r="I230" s="361"/>
      <c r="J230" s="68"/>
      <c r="K230" s="78"/>
      <c r="L230" s="362"/>
      <c r="M230" s="363"/>
      <c r="N230" s="363"/>
      <c r="O230" s="363"/>
      <c r="P230" s="364"/>
    </row>
    <row r="231" spans="1:16" ht="15.6" customHeight="1">
      <c r="A231" s="353"/>
      <c r="B231" s="354"/>
      <c r="C231" s="355"/>
      <c r="D231" s="357"/>
      <c r="E231" s="354"/>
      <c r="F231" s="355"/>
      <c r="G231" s="359"/>
      <c r="H231" s="368"/>
      <c r="I231" s="369"/>
      <c r="J231" s="67"/>
      <c r="K231" s="67"/>
      <c r="L231" s="365"/>
      <c r="M231" s="366"/>
      <c r="N231" s="366"/>
      <c r="O231" s="366"/>
      <c r="P231" s="367"/>
    </row>
    <row r="232" spans="1:16" ht="15.6" customHeight="1">
      <c r="A232" s="350"/>
      <c r="B232" s="351"/>
      <c r="C232" s="352"/>
      <c r="D232" s="356"/>
      <c r="E232" s="351"/>
      <c r="F232" s="352"/>
      <c r="G232" s="358"/>
      <c r="H232" s="360"/>
      <c r="I232" s="361"/>
      <c r="J232" s="68"/>
      <c r="K232" s="78"/>
      <c r="L232" s="362"/>
      <c r="M232" s="363"/>
      <c r="N232" s="363"/>
      <c r="O232" s="363"/>
      <c r="P232" s="364"/>
    </row>
    <row r="233" spans="1:16" ht="15.6" customHeight="1">
      <c r="A233" s="353"/>
      <c r="B233" s="354"/>
      <c r="C233" s="355"/>
      <c r="D233" s="357"/>
      <c r="E233" s="354"/>
      <c r="F233" s="355"/>
      <c r="G233" s="359"/>
      <c r="H233" s="368"/>
      <c r="I233" s="369"/>
      <c r="J233" s="67"/>
      <c r="K233" s="67"/>
      <c r="L233" s="365"/>
      <c r="M233" s="366"/>
      <c r="N233" s="366"/>
      <c r="O233" s="366"/>
      <c r="P233" s="367"/>
    </row>
    <row r="234" spans="1:16" ht="15.6" customHeight="1">
      <c r="A234" s="350"/>
      <c r="B234" s="351"/>
      <c r="C234" s="352"/>
      <c r="D234" s="356"/>
      <c r="E234" s="351"/>
      <c r="F234" s="352"/>
      <c r="G234" s="358"/>
      <c r="H234" s="360"/>
      <c r="I234" s="361"/>
      <c r="J234" s="68"/>
      <c r="K234" s="78"/>
      <c r="L234" s="362"/>
      <c r="M234" s="363"/>
      <c r="N234" s="363"/>
      <c r="O234" s="363"/>
      <c r="P234" s="364"/>
    </row>
    <row r="235" spans="1:16" ht="15.6" customHeight="1">
      <c r="A235" s="353"/>
      <c r="B235" s="354"/>
      <c r="C235" s="355"/>
      <c r="D235" s="357"/>
      <c r="E235" s="354"/>
      <c r="F235" s="355"/>
      <c r="G235" s="359"/>
      <c r="H235" s="368"/>
      <c r="I235" s="369"/>
      <c r="J235" s="67"/>
      <c r="K235" s="67"/>
      <c r="L235" s="365"/>
      <c r="M235" s="366"/>
      <c r="N235" s="366"/>
      <c r="O235" s="366"/>
      <c r="P235" s="367"/>
    </row>
    <row r="236" spans="1:16" ht="15.6" customHeight="1">
      <c r="A236" s="350"/>
      <c r="B236" s="351"/>
      <c r="C236" s="352"/>
      <c r="D236" s="356"/>
      <c r="E236" s="351"/>
      <c r="F236" s="352"/>
      <c r="G236" s="358"/>
      <c r="H236" s="360"/>
      <c r="I236" s="361"/>
      <c r="J236" s="68"/>
      <c r="K236" s="78"/>
      <c r="L236" s="362"/>
      <c r="M236" s="363"/>
      <c r="N236" s="363"/>
      <c r="O236" s="363"/>
      <c r="P236" s="364"/>
    </row>
    <row r="237" spans="1:16" ht="15.6" customHeight="1">
      <c r="A237" s="353"/>
      <c r="B237" s="354"/>
      <c r="C237" s="355"/>
      <c r="D237" s="357"/>
      <c r="E237" s="354"/>
      <c r="F237" s="355"/>
      <c r="G237" s="359"/>
      <c r="H237" s="368"/>
      <c r="I237" s="369"/>
      <c r="J237" s="67"/>
      <c r="K237" s="67"/>
      <c r="L237" s="365"/>
      <c r="M237" s="366"/>
      <c r="N237" s="366"/>
      <c r="O237" s="366"/>
      <c r="P237" s="367"/>
    </row>
    <row r="238" spans="1:16" ht="15.6" customHeight="1">
      <c r="A238" s="350"/>
      <c r="B238" s="351"/>
      <c r="C238" s="352"/>
      <c r="D238" s="356"/>
      <c r="E238" s="351"/>
      <c r="F238" s="352"/>
      <c r="G238" s="358"/>
      <c r="H238" s="360"/>
      <c r="I238" s="361"/>
      <c r="J238" s="68"/>
      <c r="K238" s="78"/>
      <c r="L238" s="362"/>
      <c r="M238" s="363"/>
      <c r="N238" s="363"/>
      <c r="O238" s="363"/>
      <c r="P238" s="364"/>
    </row>
    <row r="239" spans="1:16" ht="15.6" customHeight="1">
      <c r="A239" s="353"/>
      <c r="B239" s="354"/>
      <c r="C239" s="355"/>
      <c r="D239" s="357"/>
      <c r="E239" s="354"/>
      <c r="F239" s="355"/>
      <c r="G239" s="359"/>
      <c r="H239" s="368"/>
      <c r="I239" s="369"/>
      <c r="J239" s="67"/>
      <c r="K239" s="67"/>
      <c r="L239" s="365"/>
      <c r="M239" s="366"/>
      <c r="N239" s="366"/>
      <c r="O239" s="366"/>
      <c r="P239" s="367"/>
    </row>
    <row r="240" spans="1:16" ht="15.6" customHeight="1">
      <c r="A240" s="79"/>
      <c r="B240" s="80"/>
      <c r="C240" s="81"/>
      <c r="D240" s="82"/>
      <c r="E240" s="80"/>
      <c r="F240" s="81"/>
      <c r="G240" s="83"/>
      <c r="H240" s="84"/>
      <c r="I240" s="85"/>
      <c r="J240" s="68"/>
      <c r="K240" s="78"/>
      <c r="L240" s="86"/>
      <c r="M240" s="87"/>
      <c r="N240" s="87"/>
      <c r="O240" s="87"/>
      <c r="P240" s="88"/>
    </row>
    <row r="241" spans="1:17" ht="15.6" customHeight="1">
      <c r="A241" s="71"/>
      <c r="B241" s="72"/>
      <c r="C241" s="73"/>
      <c r="D241" s="74"/>
      <c r="E241" s="72"/>
      <c r="F241" s="73"/>
      <c r="G241" s="64"/>
      <c r="H241" s="368"/>
      <c r="I241" s="369"/>
      <c r="J241" s="67"/>
      <c r="K241" s="67"/>
      <c r="L241" s="75"/>
      <c r="M241" s="76"/>
      <c r="N241" s="76"/>
      <c r="O241" s="76"/>
      <c r="P241" s="77"/>
    </row>
    <row r="242" spans="1:17" ht="15.6" customHeight="1">
      <c r="A242" s="350"/>
      <c r="B242" s="351"/>
      <c r="C242" s="352"/>
      <c r="D242" s="356"/>
      <c r="E242" s="351"/>
      <c r="F242" s="352"/>
      <c r="G242" s="358"/>
      <c r="H242" s="360"/>
      <c r="I242" s="361"/>
      <c r="J242" s="68"/>
      <c r="K242" s="78"/>
      <c r="L242" s="362"/>
      <c r="M242" s="363"/>
      <c r="N242" s="363"/>
      <c r="O242" s="363"/>
      <c r="P242" s="364"/>
    </row>
    <row r="243" spans="1:17" ht="15.6" customHeight="1">
      <c r="A243" s="353"/>
      <c r="B243" s="354"/>
      <c r="C243" s="355"/>
      <c r="D243" s="357"/>
      <c r="E243" s="354"/>
      <c r="F243" s="355"/>
      <c r="G243" s="359"/>
      <c r="H243" s="368"/>
      <c r="I243" s="369"/>
      <c r="J243" s="67"/>
      <c r="K243" s="67"/>
      <c r="L243" s="365"/>
      <c r="M243" s="366"/>
      <c r="N243" s="366"/>
      <c r="O243" s="366"/>
      <c r="P243" s="367"/>
    </row>
    <row r="244" spans="1:17" ht="15.6" customHeight="1">
      <c r="A244" s="350"/>
      <c r="B244" s="351"/>
      <c r="C244" s="352"/>
      <c r="D244" s="356"/>
      <c r="E244" s="351"/>
      <c r="F244" s="352"/>
      <c r="G244" s="358"/>
      <c r="H244" s="360"/>
      <c r="I244" s="361"/>
      <c r="J244" s="68"/>
      <c r="K244" s="78"/>
      <c r="L244" s="362"/>
      <c r="M244" s="363"/>
      <c r="N244" s="363"/>
      <c r="O244" s="363"/>
      <c r="P244" s="364"/>
    </row>
    <row r="245" spans="1:17" ht="15.6" customHeight="1">
      <c r="A245" s="353"/>
      <c r="B245" s="354"/>
      <c r="C245" s="355"/>
      <c r="D245" s="357"/>
      <c r="E245" s="354"/>
      <c r="F245" s="355"/>
      <c r="G245" s="359"/>
      <c r="H245" s="368"/>
      <c r="I245" s="369"/>
      <c r="J245" s="67"/>
      <c r="K245" s="67"/>
      <c r="L245" s="365"/>
      <c r="M245" s="366"/>
      <c r="N245" s="366"/>
      <c r="O245" s="366"/>
      <c r="P245" s="367"/>
    </row>
    <row r="246" spans="1:17" ht="15.6" customHeight="1">
      <c r="A246" s="350"/>
      <c r="B246" s="351"/>
      <c r="C246" s="352"/>
      <c r="D246" s="356"/>
      <c r="E246" s="351"/>
      <c r="F246" s="352"/>
      <c r="G246" s="358"/>
      <c r="H246" s="360"/>
      <c r="I246" s="361"/>
      <c r="J246" s="68"/>
      <c r="K246" s="78"/>
      <c r="L246" s="362"/>
      <c r="M246" s="363"/>
      <c r="N246" s="363"/>
      <c r="O246" s="363"/>
      <c r="P246" s="364"/>
    </row>
    <row r="247" spans="1:17" ht="15.6" customHeight="1">
      <c r="A247" s="370"/>
      <c r="B247" s="371"/>
      <c r="C247" s="372"/>
      <c r="D247" s="373"/>
      <c r="E247" s="371"/>
      <c r="F247" s="372"/>
      <c r="G247" s="374"/>
      <c r="H247" s="378"/>
      <c r="I247" s="379"/>
      <c r="J247" s="89"/>
      <c r="K247" s="89"/>
      <c r="L247" s="375"/>
      <c r="M247" s="376"/>
      <c r="N247" s="376"/>
      <c r="O247" s="376"/>
      <c r="P247" s="377"/>
    </row>
    <row r="248" spans="1:17" ht="5.25" customHeight="1"/>
    <row r="249" spans="1:17" ht="10.5" customHeight="1">
      <c r="A249" s="56" t="s">
        <v>71</v>
      </c>
      <c r="B249" s="55" t="s">
        <v>74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10.5" customHeight="1">
      <c r="A250" s="57" t="s">
        <v>72</v>
      </c>
      <c r="B250" s="55" t="s">
        <v>75</v>
      </c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10.5" customHeight="1">
      <c r="A251" s="57" t="s">
        <v>73</v>
      </c>
      <c r="B251" s="55" t="s">
        <v>76</v>
      </c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18.75" customHeight="1">
      <c r="A252" s="58" t="s">
        <v>77</v>
      </c>
      <c r="B252" s="55"/>
      <c r="C252" s="55"/>
      <c r="D252" s="55"/>
      <c r="E252" s="55"/>
      <c r="F252" s="55"/>
      <c r="G252" s="55"/>
      <c r="H252" s="55"/>
      <c r="I252" s="55"/>
      <c r="J252" s="55"/>
      <c r="K252" s="347" t="s">
        <v>78</v>
      </c>
      <c r="L252" s="347"/>
      <c r="M252" s="348" t="s">
        <v>79</v>
      </c>
      <c r="N252" s="349"/>
      <c r="O252" s="349"/>
      <c r="P252" s="349"/>
      <c r="Q252" s="55"/>
    </row>
    <row r="253" spans="1:17">
      <c r="F253" s="401" t="s">
        <v>61</v>
      </c>
      <c r="G253" s="401"/>
      <c r="H253" s="401"/>
      <c r="J253" s="403" t="s">
        <v>62</v>
      </c>
    </row>
    <row r="254" spans="1:17" ht="3" customHeight="1">
      <c r="F254" s="401"/>
      <c r="G254" s="401"/>
      <c r="H254" s="401"/>
      <c r="J254" s="403"/>
    </row>
    <row r="255" spans="1:17" ht="4.5" customHeight="1">
      <c r="F255" s="401"/>
      <c r="G255" s="401"/>
      <c r="H255" s="401"/>
      <c r="J255" s="403"/>
    </row>
    <row r="256" spans="1:17" ht="16.5" customHeight="1">
      <c r="A256" s="404" t="s">
        <v>21</v>
      </c>
      <c r="B256" s="405"/>
      <c r="C256" s="410" t="str">
        <f>IF('見積書（表紙）'!$E$25="","",'見積書（表紙）'!$E$25)</f>
        <v/>
      </c>
      <c r="D256" s="411"/>
      <c r="F256" s="402"/>
      <c r="G256" s="402"/>
      <c r="H256" s="402"/>
      <c r="J256" s="403"/>
      <c r="M256" s="416" t="s">
        <v>63</v>
      </c>
      <c r="N256" s="418"/>
      <c r="O256" s="416" t="s">
        <v>80</v>
      </c>
      <c r="P256" s="418"/>
    </row>
    <row r="257" spans="1:16" ht="7.5" customHeight="1">
      <c r="A257" s="406"/>
      <c r="B257" s="407"/>
      <c r="C257" s="412"/>
      <c r="D257" s="413"/>
      <c r="M257" s="417"/>
      <c r="N257" s="419"/>
      <c r="O257" s="417"/>
      <c r="P257" s="419"/>
    </row>
    <row r="258" spans="1:16" ht="6.75" customHeight="1">
      <c r="A258" s="408"/>
      <c r="B258" s="409"/>
      <c r="C258" s="414"/>
      <c r="D258" s="415"/>
    </row>
    <row r="259" spans="1:16" ht="15" customHeight="1"/>
    <row r="260" spans="1:16" s="63" customFormat="1" ht="24" customHeight="1">
      <c r="A260" s="380" t="s">
        <v>64</v>
      </c>
      <c r="B260" s="381"/>
      <c r="C260" s="381"/>
      <c r="D260" s="381" t="s">
        <v>65</v>
      </c>
      <c r="E260" s="381"/>
      <c r="F260" s="381"/>
      <c r="G260" s="66" t="s">
        <v>66</v>
      </c>
      <c r="H260" s="382" t="s">
        <v>67</v>
      </c>
      <c r="I260" s="381"/>
      <c r="J260" s="65" t="s">
        <v>68</v>
      </c>
      <c r="K260" s="62" t="s">
        <v>69</v>
      </c>
      <c r="L260" s="380" t="s">
        <v>70</v>
      </c>
      <c r="M260" s="381"/>
      <c r="N260" s="381"/>
      <c r="O260" s="381"/>
      <c r="P260" s="383"/>
    </row>
    <row r="261" spans="1:16" ht="7.5" customHeight="1">
      <c r="A261" s="384"/>
      <c r="B261" s="385"/>
      <c r="C261" s="386"/>
      <c r="D261" s="387"/>
      <c r="E261" s="385"/>
      <c r="F261" s="386"/>
      <c r="G261" s="60"/>
      <c r="H261" s="388"/>
      <c r="I261" s="389"/>
      <c r="J261" s="59"/>
      <c r="K261" s="61"/>
      <c r="L261" s="384"/>
      <c r="M261" s="385"/>
      <c r="N261" s="385"/>
      <c r="O261" s="385"/>
      <c r="P261" s="390"/>
    </row>
    <row r="262" spans="1:16" ht="15.6" customHeight="1">
      <c r="A262" s="391"/>
      <c r="B262" s="392"/>
      <c r="C262" s="393"/>
      <c r="D262" s="394"/>
      <c r="E262" s="392"/>
      <c r="F262" s="393"/>
      <c r="G262" s="395"/>
      <c r="H262" s="396"/>
      <c r="I262" s="397"/>
      <c r="J262" s="69"/>
      <c r="K262" s="70"/>
      <c r="L262" s="398"/>
      <c r="M262" s="399"/>
      <c r="N262" s="399"/>
      <c r="O262" s="399"/>
      <c r="P262" s="400"/>
    </row>
    <row r="263" spans="1:16" ht="15.6" customHeight="1">
      <c r="A263" s="353"/>
      <c r="B263" s="354"/>
      <c r="C263" s="355"/>
      <c r="D263" s="357"/>
      <c r="E263" s="354"/>
      <c r="F263" s="355"/>
      <c r="G263" s="359"/>
      <c r="H263" s="368"/>
      <c r="I263" s="369"/>
      <c r="J263" s="67"/>
      <c r="K263" s="67"/>
      <c r="L263" s="365"/>
      <c r="M263" s="366"/>
      <c r="N263" s="366"/>
      <c r="O263" s="366"/>
      <c r="P263" s="367"/>
    </row>
    <row r="264" spans="1:16" ht="15.6" customHeight="1">
      <c r="A264" s="350"/>
      <c r="B264" s="351"/>
      <c r="C264" s="352"/>
      <c r="D264" s="356"/>
      <c r="E264" s="351"/>
      <c r="F264" s="352"/>
      <c r="G264" s="358"/>
      <c r="H264" s="360"/>
      <c r="I264" s="361"/>
      <c r="J264" s="68"/>
      <c r="K264" s="78"/>
      <c r="L264" s="362"/>
      <c r="M264" s="363"/>
      <c r="N264" s="363"/>
      <c r="O264" s="363"/>
      <c r="P264" s="364"/>
    </row>
    <row r="265" spans="1:16" ht="15.6" customHeight="1">
      <c r="A265" s="353"/>
      <c r="B265" s="354"/>
      <c r="C265" s="355"/>
      <c r="D265" s="357"/>
      <c r="E265" s="354"/>
      <c r="F265" s="355"/>
      <c r="G265" s="359"/>
      <c r="H265" s="368"/>
      <c r="I265" s="369"/>
      <c r="J265" s="67"/>
      <c r="K265" s="67"/>
      <c r="L265" s="365"/>
      <c r="M265" s="366"/>
      <c r="N265" s="366"/>
      <c r="O265" s="366"/>
      <c r="P265" s="367"/>
    </row>
    <row r="266" spans="1:16" ht="15.6" customHeight="1">
      <c r="A266" s="350"/>
      <c r="B266" s="351"/>
      <c r="C266" s="352"/>
      <c r="D266" s="356"/>
      <c r="E266" s="351"/>
      <c r="F266" s="352"/>
      <c r="G266" s="358"/>
      <c r="H266" s="360"/>
      <c r="I266" s="361"/>
      <c r="J266" s="68"/>
      <c r="K266" s="78"/>
      <c r="L266" s="362"/>
      <c r="M266" s="363"/>
      <c r="N266" s="363"/>
      <c r="O266" s="363"/>
      <c r="P266" s="364"/>
    </row>
    <row r="267" spans="1:16" ht="15.6" customHeight="1">
      <c r="A267" s="353"/>
      <c r="B267" s="354"/>
      <c r="C267" s="355"/>
      <c r="D267" s="357"/>
      <c r="E267" s="354"/>
      <c r="F267" s="355"/>
      <c r="G267" s="359"/>
      <c r="H267" s="368"/>
      <c r="I267" s="369"/>
      <c r="J267" s="67"/>
      <c r="K267" s="67"/>
      <c r="L267" s="365"/>
      <c r="M267" s="366"/>
      <c r="N267" s="366"/>
      <c r="O267" s="366"/>
      <c r="P267" s="367"/>
    </row>
    <row r="268" spans="1:16" ht="15.6" customHeight="1">
      <c r="A268" s="350"/>
      <c r="B268" s="351"/>
      <c r="C268" s="352"/>
      <c r="D268" s="356"/>
      <c r="E268" s="351"/>
      <c r="F268" s="352"/>
      <c r="G268" s="358"/>
      <c r="H268" s="360"/>
      <c r="I268" s="361"/>
      <c r="J268" s="68"/>
      <c r="K268" s="78"/>
      <c r="L268" s="362"/>
      <c r="M268" s="363"/>
      <c r="N268" s="363"/>
      <c r="O268" s="363"/>
      <c r="P268" s="364"/>
    </row>
    <row r="269" spans="1:16" ht="15.6" customHeight="1">
      <c r="A269" s="353"/>
      <c r="B269" s="354"/>
      <c r="C269" s="355"/>
      <c r="D269" s="357"/>
      <c r="E269" s="354"/>
      <c r="F269" s="355"/>
      <c r="G269" s="359"/>
      <c r="H269" s="368"/>
      <c r="I269" s="369"/>
      <c r="J269" s="67"/>
      <c r="K269" s="67"/>
      <c r="L269" s="365"/>
      <c r="M269" s="366"/>
      <c r="N269" s="366"/>
      <c r="O269" s="366"/>
      <c r="P269" s="367"/>
    </row>
    <row r="270" spans="1:16" ht="15.6" customHeight="1">
      <c r="A270" s="350"/>
      <c r="B270" s="351"/>
      <c r="C270" s="352"/>
      <c r="D270" s="356"/>
      <c r="E270" s="351"/>
      <c r="F270" s="352"/>
      <c r="G270" s="358"/>
      <c r="H270" s="360"/>
      <c r="I270" s="361"/>
      <c r="J270" s="68"/>
      <c r="K270" s="78"/>
      <c r="L270" s="362"/>
      <c r="M270" s="363"/>
      <c r="N270" s="363"/>
      <c r="O270" s="363"/>
      <c r="P270" s="364"/>
    </row>
    <row r="271" spans="1:16" ht="15.6" customHeight="1">
      <c r="A271" s="353"/>
      <c r="B271" s="354"/>
      <c r="C271" s="355"/>
      <c r="D271" s="357"/>
      <c r="E271" s="354"/>
      <c r="F271" s="355"/>
      <c r="G271" s="359"/>
      <c r="H271" s="368"/>
      <c r="I271" s="369"/>
      <c r="J271" s="67"/>
      <c r="K271" s="67"/>
      <c r="L271" s="365"/>
      <c r="M271" s="366"/>
      <c r="N271" s="366"/>
      <c r="O271" s="366"/>
      <c r="P271" s="367"/>
    </row>
    <row r="272" spans="1:16" ht="15.6" customHeight="1">
      <c r="A272" s="350"/>
      <c r="B272" s="351"/>
      <c r="C272" s="352"/>
      <c r="D272" s="356"/>
      <c r="E272" s="351"/>
      <c r="F272" s="352"/>
      <c r="G272" s="358"/>
      <c r="H272" s="360"/>
      <c r="I272" s="361"/>
      <c r="J272" s="68"/>
      <c r="K272" s="78"/>
      <c r="L272" s="362"/>
      <c r="M272" s="363"/>
      <c r="N272" s="363"/>
      <c r="O272" s="363"/>
      <c r="P272" s="364"/>
    </row>
    <row r="273" spans="1:16" ht="15.6" customHeight="1">
      <c r="A273" s="353"/>
      <c r="B273" s="354"/>
      <c r="C273" s="355"/>
      <c r="D273" s="357"/>
      <c r="E273" s="354"/>
      <c r="F273" s="355"/>
      <c r="G273" s="359"/>
      <c r="H273" s="368"/>
      <c r="I273" s="369"/>
      <c r="J273" s="67"/>
      <c r="K273" s="67"/>
      <c r="L273" s="365"/>
      <c r="M273" s="366"/>
      <c r="N273" s="366"/>
      <c r="O273" s="366"/>
      <c r="P273" s="367"/>
    </row>
    <row r="274" spans="1:16" ht="15.6" customHeight="1">
      <c r="A274" s="350"/>
      <c r="B274" s="351"/>
      <c r="C274" s="352"/>
      <c r="D274" s="356"/>
      <c r="E274" s="351"/>
      <c r="F274" s="352"/>
      <c r="G274" s="358"/>
      <c r="H274" s="360"/>
      <c r="I274" s="361"/>
      <c r="J274" s="68"/>
      <c r="K274" s="78"/>
      <c r="L274" s="362"/>
      <c r="M274" s="363"/>
      <c r="N274" s="363"/>
      <c r="O274" s="363"/>
      <c r="P274" s="364"/>
    </row>
    <row r="275" spans="1:16" ht="15.6" customHeight="1">
      <c r="A275" s="353"/>
      <c r="B275" s="354"/>
      <c r="C275" s="355"/>
      <c r="D275" s="357"/>
      <c r="E275" s="354"/>
      <c r="F275" s="355"/>
      <c r="G275" s="359"/>
      <c r="H275" s="368"/>
      <c r="I275" s="369"/>
      <c r="J275" s="67"/>
      <c r="K275" s="67"/>
      <c r="L275" s="365"/>
      <c r="M275" s="366"/>
      <c r="N275" s="366"/>
      <c r="O275" s="366"/>
      <c r="P275" s="367"/>
    </row>
    <row r="276" spans="1:16" ht="15.6" customHeight="1">
      <c r="A276" s="350"/>
      <c r="B276" s="351"/>
      <c r="C276" s="352"/>
      <c r="D276" s="356"/>
      <c r="E276" s="351"/>
      <c r="F276" s="352"/>
      <c r="G276" s="358"/>
      <c r="H276" s="360"/>
      <c r="I276" s="361"/>
      <c r="J276" s="68"/>
      <c r="K276" s="78"/>
      <c r="L276" s="362"/>
      <c r="M276" s="363"/>
      <c r="N276" s="363"/>
      <c r="O276" s="363"/>
      <c r="P276" s="364"/>
    </row>
    <row r="277" spans="1:16" ht="15.6" customHeight="1">
      <c r="A277" s="353"/>
      <c r="B277" s="354"/>
      <c r="C277" s="355"/>
      <c r="D277" s="357"/>
      <c r="E277" s="354"/>
      <c r="F277" s="355"/>
      <c r="G277" s="359"/>
      <c r="H277" s="368"/>
      <c r="I277" s="369"/>
      <c r="J277" s="67"/>
      <c r="K277" s="67"/>
      <c r="L277" s="365"/>
      <c r="M277" s="366"/>
      <c r="N277" s="366"/>
      <c r="O277" s="366"/>
      <c r="P277" s="367"/>
    </row>
    <row r="278" spans="1:16" ht="15.6" customHeight="1">
      <c r="A278" s="350"/>
      <c r="B278" s="351"/>
      <c r="C278" s="352"/>
      <c r="D278" s="356"/>
      <c r="E278" s="351"/>
      <c r="F278" s="352"/>
      <c r="G278" s="358"/>
      <c r="H278" s="360"/>
      <c r="I278" s="361"/>
      <c r="J278" s="68"/>
      <c r="K278" s="78"/>
      <c r="L278" s="362"/>
      <c r="M278" s="363"/>
      <c r="N278" s="363"/>
      <c r="O278" s="363"/>
      <c r="P278" s="364"/>
    </row>
    <row r="279" spans="1:16" ht="15.6" customHeight="1">
      <c r="A279" s="353"/>
      <c r="B279" s="354"/>
      <c r="C279" s="355"/>
      <c r="D279" s="357"/>
      <c r="E279" s="354"/>
      <c r="F279" s="355"/>
      <c r="G279" s="359"/>
      <c r="H279" s="368"/>
      <c r="I279" s="369"/>
      <c r="J279" s="67"/>
      <c r="K279" s="67"/>
      <c r="L279" s="365"/>
      <c r="M279" s="366"/>
      <c r="N279" s="366"/>
      <c r="O279" s="366"/>
      <c r="P279" s="367"/>
    </row>
    <row r="280" spans="1:16" ht="15.6" customHeight="1">
      <c r="A280" s="350"/>
      <c r="B280" s="351"/>
      <c r="C280" s="352"/>
      <c r="D280" s="356"/>
      <c r="E280" s="351"/>
      <c r="F280" s="352"/>
      <c r="G280" s="358"/>
      <c r="H280" s="360"/>
      <c r="I280" s="361"/>
      <c r="J280" s="68"/>
      <c r="K280" s="78"/>
      <c r="L280" s="362"/>
      <c r="M280" s="363"/>
      <c r="N280" s="363"/>
      <c r="O280" s="363"/>
      <c r="P280" s="364"/>
    </row>
    <row r="281" spans="1:16" ht="15.6" customHeight="1">
      <c r="A281" s="353"/>
      <c r="B281" s="354"/>
      <c r="C281" s="355"/>
      <c r="D281" s="357"/>
      <c r="E281" s="354"/>
      <c r="F281" s="355"/>
      <c r="G281" s="359"/>
      <c r="H281" s="368"/>
      <c r="I281" s="369"/>
      <c r="J281" s="67"/>
      <c r="K281" s="67"/>
      <c r="L281" s="365"/>
      <c r="M281" s="366"/>
      <c r="N281" s="366"/>
      <c r="O281" s="366"/>
      <c r="P281" s="367"/>
    </row>
    <row r="282" spans="1:16" ht="15.6" customHeight="1">
      <c r="A282" s="79"/>
      <c r="B282" s="80"/>
      <c r="C282" s="81"/>
      <c r="D282" s="82"/>
      <c r="E282" s="80"/>
      <c r="F282" s="81"/>
      <c r="G282" s="83"/>
      <c r="H282" s="84"/>
      <c r="I282" s="85"/>
      <c r="J282" s="68"/>
      <c r="K282" s="78"/>
      <c r="L282" s="86"/>
      <c r="M282" s="87"/>
      <c r="N282" s="87"/>
      <c r="O282" s="87"/>
      <c r="P282" s="88"/>
    </row>
    <row r="283" spans="1:16" ht="15.6" customHeight="1">
      <c r="A283" s="71"/>
      <c r="B283" s="72"/>
      <c r="C283" s="73"/>
      <c r="D283" s="74"/>
      <c r="E283" s="72"/>
      <c r="F283" s="73"/>
      <c r="G283" s="64"/>
      <c r="H283" s="368"/>
      <c r="I283" s="369"/>
      <c r="J283" s="67"/>
      <c r="K283" s="67"/>
      <c r="L283" s="75"/>
      <c r="M283" s="76"/>
      <c r="N283" s="76"/>
      <c r="O283" s="76"/>
      <c r="P283" s="77"/>
    </row>
    <row r="284" spans="1:16" ht="15.6" customHeight="1">
      <c r="A284" s="350"/>
      <c r="B284" s="351"/>
      <c r="C284" s="352"/>
      <c r="D284" s="356"/>
      <c r="E284" s="351"/>
      <c r="F284" s="352"/>
      <c r="G284" s="358"/>
      <c r="H284" s="360"/>
      <c r="I284" s="361"/>
      <c r="J284" s="68"/>
      <c r="K284" s="78"/>
      <c r="L284" s="362"/>
      <c r="M284" s="363"/>
      <c r="N284" s="363"/>
      <c r="O284" s="363"/>
      <c r="P284" s="364"/>
    </row>
    <row r="285" spans="1:16" ht="15.6" customHeight="1">
      <c r="A285" s="353"/>
      <c r="B285" s="354"/>
      <c r="C285" s="355"/>
      <c r="D285" s="357"/>
      <c r="E285" s="354"/>
      <c r="F285" s="355"/>
      <c r="G285" s="359"/>
      <c r="H285" s="368"/>
      <c r="I285" s="369"/>
      <c r="J285" s="67"/>
      <c r="K285" s="67"/>
      <c r="L285" s="365"/>
      <c r="M285" s="366"/>
      <c r="N285" s="366"/>
      <c r="O285" s="366"/>
      <c r="P285" s="367"/>
    </row>
    <row r="286" spans="1:16" ht="15.6" customHeight="1">
      <c r="A286" s="350"/>
      <c r="B286" s="351"/>
      <c r="C286" s="352"/>
      <c r="D286" s="356"/>
      <c r="E286" s="351"/>
      <c r="F286" s="352"/>
      <c r="G286" s="358"/>
      <c r="H286" s="360"/>
      <c r="I286" s="361"/>
      <c r="J286" s="68"/>
      <c r="K286" s="78"/>
      <c r="L286" s="362"/>
      <c r="M286" s="363"/>
      <c r="N286" s="363"/>
      <c r="O286" s="363"/>
      <c r="P286" s="364"/>
    </row>
    <row r="287" spans="1:16" ht="15.6" customHeight="1">
      <c r="A287" s="353"/>
      <c r="B287" s="354"/>
      <c r="C287" s="355"/>
      <c r="D287" s="357"/>
      <c r="E287" s="354"/>
      <c r="F287" s="355"/>
      <c r="G287" s="359"/>
      <c r="H287" s="368"/>
      <c r="I287" s="369"/>
      <c r="J287" s="67"/>
      <c r="K287" s="67"/>
      <c r="L287" s="365"/>
      <c r="M287" s="366"/>
      <c r="N287" s="366"/>
      <c r="O287" s="366"/>
      <c r="P287" s="367"/>
    </row>
    <row r="288" spans="1:16" ht="15.6" customHeight="1">
      <c r="A288" s="350"/>
      <c r="B288" s="351"/>
      <c r="C288" s="352"/>
      <c r="D288" s="356"/>
      <c r="E288" s="351"/>
      <c r="F288" s="352"/>
      <c r="G288" s="358"/>
      <c r="H288" s="360"/>
      <c r="I288" s="361"/>
      <c r="J288" s="68"/>
      <c r="K288" s="78"/>
      <c r="L288" s="362"/>
      <c r="M288" s="363"/>
      <c r="N288" s="363"/>
      <c r="O288" s="363"/>
      <c r="P288" s="364"/>
    </row>
    <row r="289" spans="1:17" ht="15.6" customHeight="1">
      <c r="A289" s="370"/>
      <c r="B289" s="371"/>
      <c r="C289" s="372"/>
      <c r="D289" s="373"/>
      <c r="E289" s="371"/>
      <c r="F289" s="372"/>
      <c r="G289" s="374"/>
      <c r="H289" s="378"/>
      <c r="I289" s="379"/>
      <c r="J289" s="89"/>
      <c r="K289" s="89"/>
      <c r="L289" s="375"/>
      <c r="M289" s="376"/>
      <c r="N289" s="376"/>
      <c r="O289" s="376"/>
      <c r="P289" s="377"/>
    </row>
    <row r="290" spans="1:17" ht="5.25" customHeight="1"/>
    <row r="291" spans="1:17" ht="10.5" customHeight="1">
      <c r="A291" s="56" t="s">
        <v>71</v>
      </c>
      <c r="B291" s="55" t="s">
        <v>74</v>
      </c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10.5" customHeight="1">
      <c r="A292" s="57" t="s">
        <v>72</v>
      </c>
      <c r="B292" s="55" t="s">
        <v>75</v>
      </c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10.5" customHeight="1">
      <c r="A293" s="57" t="s">
        <v>73</v>
      </c>
      <c r="B293" s="55" t="s">
        <v>76</v>
      </c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18.75" customHeight="1">
      <c r="A294" s="58" t="s">
        <v>77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347" t="s">
        <v>78</v>
      </c>
      <c r="L294" s="347"/>
      <c r="M294" s="348" t="s">
        <v>79</v>
      </c>
      <c r="N294" s="349"/>
      <c r="O294" s="349"/>
      <c r="P294" s="349"/>
      <c r="Q294" s="55"/>
    </row>
    <row r="295" spans="1:17">
      <c r="F295" s="401" t="s">
        <v>61</v>
      </c>
      <c r="G295" s="401"/>
      <c r="H295" s="401"/>
      <c r="J295" s="403" t="s">
        <v>62</v>
      </c>
    </row>
    <row r="296" spans="1:17" ht="3" customHeight="1">
      <c r="F296" s="401"/>
      <c r="G296" s="401"/>
      <c r="H296" s="401"/>
      <c r="J296" s="403"/>
    </row>
    <row r="297" spans="1:17" ht="4.5" customHeight="1">
      <c r="F297" s="401"/>
      <c r="G297" s="401"/>
      <c r="H297" s="401"/>
      <c r="J297" s="403"/>
    </row>
    <row r="298" spans="1:17" ht="16.5" customHeight="1">
      <c r="A298" s="404" t="s">
        <v>21</v>
      </c>
      <c r="B298" s="405"/>
      <c r="C298" s="410" t="str">
        <f>IF('見積書（表紙）'!$E$25="","",'見積書（表紙）'!$E$25)</f>
        <v/>
      </c>
      <c r="D298" s="411"/>
      <c r="F298" s="402"/>
      <c r="G298" s="402"/>
      <c r="H298" s="402"/>
      <c r="J298" s="403"/>
      <c r="M298" s="416" t="s">
        <v>63</v>
      </c>
      <c r="N298" s="418"/>
      <c r="O298" s="416" t="s">
        <v>80</v>
      </c>
      <c r="P298" s="418"/>
    </row>
    <row r="299" spans="1:17" ht="7.5" customHeight="1">
      <c r="A299" s="406"/>
      <c r="B299" s="407"/>
      <c r="C299" s="412"/>
      <c r="D299" s="413"/>
      <c r="M299" s="417"/>
      <c r="N299" s="419"/>
      <c r="O299" s="417"/>
      <c r="P299" s="419"/>
    </row>
    <row r="300" spans="1:17" ht="6.75" customHeight="1">
      <c r="A300" s="408"/>
      <c r="B300" s="409"/>
      <c r="C300" s="414"/>
      <c r="D300" s="415"/>
    </row>
    <row r="301" spans="1:17" ht="15" customHeight="1"/>
    <row r="302" spans="1:17" s="63" customFormat="1" ht="24" customHeight="1">
      <c r="A302" s="380" t="s">
        <v>64</v>
      </c>
      <c r="B302" s="381"/>
      <c r="C302" s="381"/>
      <c r="D302" s="381" t="s">
        <v>65</v>
      </c>
      <c r="E302" s="381"/>
      <c r="F302" s="381"/>
      <c r="G302" s="66" t="s">
        <v>66</v>
      </c>
      <c r="H302" s="382" t="s">
        <v>67</v>
      </c>
      <c r="I302" s="381"/>
      <c r="J302" s="65" t="s">
        <v>68</v>
      </c>
      <c r="K302" s="62" t="s">
        <v>69</v>
      </c>
      <c r="L302" s="380" t="s">
        <v>70</v>
      </c>
      <c r="M302" s="381"/>
      <c r="N302" s="381"/>
      <c r="O302" s="381"/>
      <c r="P302" s="383"/>
    </row>
    <row r="303" spans="1:17" ht="7.5" customHeight="1">
      <c r="A303" s="384"/>
      <c r="B303" s="385"/>
      <c r="C303" s="386"/>
      <c r="D303" s="387"/>
      <c r="E303" s="385"/>
      <c r="F303" s="386"/>
      <c r="G303" s="60"/>
      <c r="H303" s="388"/>
      <c r="I303" s="389"/>
      <c r="J303" s="59"/>
      <c r="K303" s="61"/>
      <c r="L303" s="384"/>
      <c r="M303" s="385"/>
      <c r="N303" s="385"/>
      <c r="O303" s="385"/>
      <c r="P303" s="390"/>
    </row>
    <row r="304" spans="1:17" ht="15.6" customHeight="1">
      <c r="A304" s="391"/>
      <c r="B304" s="392"/>
      <c r="C304" s="393"/>
      <c r="D304" s="394"/>
      <c r="E304" s="392"/>
      <c r="F304" s="393"/>
      <c r="G304" s="395"/>
      <c r="H304" s="396"/>
      <c r="I304" s="397"/>
      <c r="J304" s="69"/>
      <c r="K304" s="70"/>
      <c r="L304" s="398"/>
      <c r="M304" s="399"/>
      <c r="N304" s="399"/>
      <c r="O304" s="399"/>
      <c r="P304" s="400"/>
    </row>
    <row r="305" spans="1:16" ht="15.6" customHeight="1">
      <c r="A305" s="353"/>
      <c r="B305" s="354"/>
      <c r="C305" s="355"/>
      <c r="D305" s="357"/>
      <c r="E305" s="354"/>
      <c r="F305" s="355"/>
      <c r="G305" s="359"/>
      <c r="H305" s="368"/>
      <c r="I305" s="369"/>
      <c r="J305" s="67"/>
      <c r="K305" s="67"/>
      <c r="L305" s="365"/>
      <c r="M305" s="366"/>
      <c r="N305" s="366"/>
      <c r="O305" s="366"/>
      <c r="P305" s="367"/>
    </row>
    <row r="306" spans="1:16" ht="15.6" customHeight="1">
      <c r="A306" s="350"/>
      <c r="B306" s="351"/>
      <c r="C306" s="352"/>
      <c r="D306" s="356"/>
      <c r="E306" s="351"/>
      <c r="F306" s="352"/>
      <c r="G306" s="358"/>
      <c r="H306" s="360"/>
      <c r="I306" s="361"/>
      <c r="J306" s="68"/>
      <c r="K306" s="78"/>
      <c r="L306" s="362"/>
      <c r="M306" s="363"/>
      <c r="N306" s="363"/>
      <c r="O306" s="363"/>
      <c r="P306" s="364"/>
    </row>
    <row r="307" spans="1:16" ht="15.6" customHeight="1">
      <c r="A307" s="353"/>
      <c r="B307" s="354"/>
      <c r="C307" s="355"/>
      <c r="D307" s="357"/>
      <c r="E307" s="354"/>
      <c r="F307" s="355"/>
      <c r="G307" s="359"/>
      <c r="H307" s="368"/>
      <c r="I307" s="369"/>
      <c r="J307" s="67"/>
      <c r="K307" s="67"/>
      <c r="L307" s="365"/>
      <c r="M307" s="366"/>
      <c r="N307" s="366"/>
      <c r="O307" s="366"/>
      <c r="P307" s="367"/>
    </row>
    <row r="308" spans="1:16" ht="15.6" customHeight="1">
      <c r="A308" s="350"/>
      <c r="B308" s="351"/>
      <c r="C308" s="352"/>
      <c r="D308" s="356"/>
      <c r="E308" s="351"/>
      <c r="F308" s="352"/>
      <c r="G308" s="358"/>
      <c r="H308" s="360"/>
      <c r="I308" s="361"/>
      <c r="J308" s="68"/>
      <c r="K308" s="78"/>
      <c r="L308" s="362"/>
      <c r="M308" s="363"/>
      <c r="N308" s="363"/>
      <c r="O308" s="363"/>
      <c r="P308" s="364"/>
    </row>
    <row r="309" spans="1:16" ht="15.6" customHeight="1">
      <c r="A309" s="353"/>
      <c r="B309" s="354"/>
      <c r="C309" s="355"/>
      <c r="D309" s="357"/>
      <c r="E309" s="354"/>
      <c r="F309" s="355"/>
      <c r="G309" s="359"/>
      <c r="H309" s="368"/>
      <c r="I309" s="369"/>
      <c r="J309" s="67"/>
      <c r="K309" s="67"/>
      <c r="L309" s="365"/>
      <c r="M309" s="366"/>
      <c r="N309" s="366"/>
      <c r="O309" s="366"/>
      <c r="P309" s="367"/>
    </row>
    <row r="310" spans="1:16" ht="15.6" customHeight="1">
      <c r="A310" s="350"/>
      <c r="B310" s="351"/>
      <c r="C310" s="352"/>
      <c r="D310" s="356"/>
      <c r="E310" s="351"/>
      <c r="F310" s="352"/>
      <c r="G310" s="358"/>
      <c r="H310" s="360"/>
      <c r="I310" s="361"/>
      <c r="J310" s="68"/>
      <c r="K310" s="78"/>
      <c r="L310" s="362"/>
      <c r="M310" s="363"/>
      <c r="N310" s="363"/>
      <c r="O310" s="363"/>
      <c r="P310" s="364"/>
    </row>
    <row r="311" spans="1:16" ht="15.6" customHeight="1">
      <c r="A311" s="353"/>
      <c r="B311" s="354"/>
      <c r="C311" s="355"/>
      <c r="D311" s="357"/>
      <c r="E311" s="354"/>
      <c r="F311" s="355"/>
      <c r="G311" s="359"/>
      <c r="H311" s="368"/>
      <c r="I311" s="369"/>
      <c r="J311" s="67"/>
      <c r="K311" s="67"/>
      <c r="L311" s="365"/>
      <c r="M311" s="366"/>
      <c r="N311" s="366"/>
      <c r="O311" s="366"/>
      <c r="P311" s="367"/>
    </row>
    <row r="312" spans="1:16" ht="15.6" customHeight="1">
      <c r="A312" s="350"/>
      <c r="B312" s="351"/>
      <c r="C312" s="352"/>
      <c r="D312" s="356"/>
      <c r="E312" s="351"/>
      <c r="F312" s="352"/>
      <c r="G312" s="358"/>
      <c r="H312" s="360"/>
      <c r="I312" s="361"/>
      <c r="J312" s="68"/>
      <c r="K312" s="78"/>
      <c r="L312" s="362"/>
      <c r="M312" s="363"/>
      <c r="N312" s="363"/>
      <c r="O312" s="363"/>
      <c r="P312" s="364"/>
    </row>
    <row r="313" spans="1:16" ht="15.6" customHeight="1">
      <c r="A313" s="353"/>
      <c r="B313" s="354"/>
      <c r="C313" s="355"/>
      <c r="D313" s="357"/>
      <c r="E313" s="354"/>
      <c r="F313" s="355"/>
      <c r="G313" s="359"/>
      <c r="H313" s="368"/>
      <c r="I313" s="369"/>
      <c r="J313" s="67"/>
      <c r="K313" s="67"/>
      <c r="L313" s="365"/>
      <c r="M313" s="366"/>
      <c r="N313" s="366"/>
      <c r="O313" s="366"/>
      <c r="P313" s="367"/>
    </row>
    <row r="314" spans="1:16" ht="15.6" customHeight="1">
      <c r="A314" s="350"/>
      <c r="B314" s="351"/>
      <c r="C314" s="352"/>
      <c r="D314" s="356"/>
      <c r="E314" s="351"/>
      <c r="F314" s="352"/>
      <c r="G314" s="358"/>
      <c r="H314" s="360"/>
      <c r="I314" s="361"/>
      <c r="J314" s="68"/>
      <c r="K314" s="78"/>
      <c r="L314" s="362"/>
      <c r="M314" s="363"/>
      <c r="N314" s="363"/>
      <c r="O314" s="363"/>
      <c r="P314" s="364"/>
    </row>
    <row r="315" spans="1:16" ht="15.6" customHeight="1">
      <c r="A315" s="353"/>
      <c r="B315" s="354"/>
      <c r="C315" s="355"/>
      <c r="D315" s="357"/>
      <c r="E315" s="354"/>
      <c r="F315" s="355"/>
      <c r="G315" s="359"/>
      <c r="H315" s="368"/>
      <c r="I315" s="369"/>
      <c r="J315" s="67"/>
      <c r="K315" s="67"/>
      <c r="L315" s="365"/>
      <c r="M315" s="366"/>
      <c r="N315" s="366"/>
      <c r="O315" s="366"/>
      <c r="P315" s="367"/>
    </row>
    <row r="316" spans="1:16" ht="15.6" customHeight="1">
      <c r="A316" s="350"/>
      <c r="B316" s="351"/>
      <c r="C316" s="352"/>
      <c r="D316" s="356"/>
      <c r="E316" s="351"/>
      <c r="F316" s="352"/>
      <c r="G316" s="358"/>
      <c r="H316" s="360"/>
      <c r="I316" s="361"/>
      <c r="J316" s="68"/>
      <c r="K316" s="78"/>
      <c r="L316" s="362"/>
      <c r="M316" s="363"/>
      <c r="N316" s="363"/>
      <c r="O316" s="363"/>
      <c r="P316" s="364"/>
    </row>
    <row r="317" spans="1:16" ht="15.6" customHeight="1">
      <c r="A317" s="353"/>
      <c r="B317" s="354"/>
      <c r="C317" s="355"/>
      <c r="D317" s="357"/>
      <c r="E317" s="354"/>
      <c r="F317" s="355"/>
      <c r="G317" s="359"/>
      <c r="H317" s="368"/>
      <c r="I317" s="369"/>
      <c r="J317" s="67"/>
      <c r="K317" s="67"/>
      <c r="L317" s="365"/>
      <c r="M317" s="366"/>
      <c r="N317" s="366"/>
      <c r="O317" s="366"/>
      <c r="P317" s="367"/>
    </row>
    <row r="318" spans="1:16" ht="15.6" customHeight="1">
      <c r="A318" s="350"/>
      <c r="B318" s="351"/>
      <c r="C318" s="352"/>
      <c r="D318" s="356"/>
      <c r="E318" s="351"/>
      <c r="F318" s="352"/>
      <c r="G318" s="358"/>
      <c r="H318" s="360"/>
      <c r="I318" s="361"/>
      <c r="J318" s="68"/>
      <c r="K318" s="78"/>
      <c r="L318" s="362"/>
      <c r="M318" s="363"/>
      <c r="N318" s="363"/>
      <c r="O318" s="363"/>
      <c r="P318" s="364"/>
    </row>
    <row r="319" spans="1:16" ht="15.6" customHeight="1">
      <c r="A319" s="353"/>
      <c r="B319" s="354"/>
      <c r="C319" s="355"/>
      <c r="D319" s="357"/>
      <c r="E319" s="354"/>
      <c r="F319" s="355"/>
      <c r="G319" s="359"/>
      <c r="H319" s="368"/>
      <c r="I319" s="369"/>
      <c r="J319" s="67"/>
      <c r="K319" s="67"/>
      <c r="L319" s="365"/>
      <c r="M319" s="366"/>
      <c r="N319" s="366"/>
      <c r="O319" s="366"/>
      <c r="P319" s="367"/>
    </row>
    <row r="320" spans="1:16" ht="15.6" customHeight="1">
      <c r="A320" s="350"/>
      <c r="B320" s="351"/>
      <c r="C320" s="352"/>
      <c r="D320" s="356"/>
      <c r="E320" s="351"/>
      <c r="F320" s="352"/>
      <c r="G320" s="358"/>
      <c r="H320" s="360"/>
      <c r="I320" s="361"/>
      <c r="J320" s="68"/>
      <c r="K320" s="78"/>
      <c r="L320" s="362"/>
      <c r="M320" s="363"/>
      <c r="N320" s="363"/>
      <c r="O320" s="363"/>
      <c r="P320" s="364"/>
    </row>
    <row r="321" spans="1:17" ht="15.6" customHeight="1">
      <c r="A321" s="353"/>
      <c r="B321" s="354"/>
      <c r="C321" s="355"/>
      <c r="D321" s="357"/>
      <c r="E321" s="354"/>
      <c r="F321" s="355"/>
      <c r="G321" s="359"/>
      <c r="H321" s="368"/>
      <c r="I321" s="369"/>
      <c r="J321" s="67"/>
      <c r="K321" s="67"/>
      <c r="L321" s="365"/>
      <c r="M321" s="366"/>
      <c r="N321" s="366"/>
      <c r="O321" s="366"/>
      <c r="P321" s="367"/>
    </row>
    <row r="322" spans="1:17" ht="15.6" customHeight="1">
      <c r="A322" s="350"/>
      <c r="B322" s="351"/>
      <c r="C322" s="352"/>
      <c r="D322" s="356"/>
      <c r="E322" s="351"/>
      <c r="F322" s="352"/>
      <c r="G322" s="358"/>
      <c r="H322" s="360"/>
      <c r="I322" s="361"/>
      <c r="J322" s="68"/>
      <c r="K322" s="78"/>
      <c r="L322" s="362"/>
      <c r="M322" s="363"/>
      <c r="N322" s="363"/>
      <c r="O322" s="363"/>
      <c r="P322" s="364"/>
    </row>
    <row r="323" spans="1:17" ht="15.6" customHeight="1">
      <c r="A323" s="353"/>
      <c r="B323" s="354"/>
      <c r="C323" s="355"/>
      <c r="D323" s="357"/>
      <c r="E323" s="354"/>
      <c r="F323" s="355"/>
      <c r="G323" s="359"/>
      <c r="H323" s="368"/>
      <c r="I323" s="369"/>
      <c r="J323" s="67"/>
      <c r="K323" s="67"/>
      <c r="L323" s="365"/>
      <c r="M323" s="366"/>
      <c r="N323" s="366"/>
      <c r="O323" s="366"/>
      <c r="P323" s="367"/>
    </row>
    <row r="324" spans="1:17" ht="15.6" customHeight="1">
      <c r="A324" s="79"/>
      <c r="B324" s="80"/>
      <c r="C324" s="81"/>
      <c r="D324" s="82"/>
      <c r="E324" s="80"/>
      <c r="F324" s="81"/>
      <c r="G324" s="83"/>
      <c r="H324" s="84"/>
      <c r="I324" s="85"/>
      <c r="J324" s="68"/>
      <c r="K324" s="78"/>
      <c r="L324" s="86"/>
      <c r="M324" s="87"/>
      <c r="N324" s="87"/>
      <c r="O324" s="87"/>
      <c r="P324" s="88"/>
    </row>
    <row r="325" spans="1:17" ht="15.6" customHeight="1">
      <c r="A325" s="71"/>
      <c r="B325" s="72"/>
      <c r="C325" s="73"/>
      <c r="D325" s="74"/>
      <c r="E325" s="72"/>
      <c r="F325" s="73"/>
      <c r="G325" s="64"/>
      <c r="H325" s="368"/>
      <c r="I325" s="369"/>
      <c r="J325" s="67"/>
      <c r="K325" s="67"/>
      <c r="L325" s="75"/>
      <c r="M325" s="76"/>
      <c r="N325" s="76"/>
      <c r="O325" s="76"/>
      <c r="P325" s="77"/>
    </row>
    <row r="326" spans="1:17" ht="15.6" customHeight="1">
      <c r="A326" s="350"/>
      <c r="B326" s="351"/>
      <c r="C326" s="352"/>
      <c r="D326" s="356"/>
      <c r="E326" s="351"/>
      <c r="F326" s="352"/>
      <c r="G326" s="358"/>
      <c r="H326" s="360"/>
      <c r="I326" s="361"/>
      <c r="J326" s="68"/>
      <c r="K326" s="78"/>
      <c r="L326" s="362"/>
      <c r="M326" s="363"/>
      <c r="N326" s="363"/>
      <c r="O326" s="363"/>
      <c r="P326" s="364"/>
    </row>
    <row r="327" spans="1:17" ht="15.6" customHeight="1">
      <c r="A327" s="353"/>
      <c r="B327" s="354"/>
      <c r="C327" s="355"/>
      <c r="D327" s="357"/>
      <c r="E327" s="354"/>
      <c r="F327" s="355"/>
      <c r="G327" s="359"/>
      <c r="H327" s="368"/>
      <c r="I327" s="369"/>
      <c r="J327" s="67"/>
      <c r="K327" s="67"/>
      <c r="L327" s="365"/>
      <c r="M327" s="366"/>
      <c r="N327" s="366"/>
      <c r="O327" s="366"/>
      <c r="P327" s="367"/>
    </row>
    <row r="328" spans="1:17" ht="15.6" customHeight="1">
      <c r="A328" s="350"/>
      <c r="B328" s="351"/>
      <c r="C328" s="352"/>
      <c r="D328" s="356"/>
      <c r="E328" s="351"/>
      <c r="F328" s="352"/>
      <c r="G328" s="358"/>
      <c r="H328" s="360"/>
      <c r="I328" s="361"/>
      <c r="J328" s="68"/>
      <c r="K328" s="78"/>
      <c r="L328" s="362"/>
      <c r="M328" s="363"/>
      <c r="N328" s="363"/>
      <c r="O328" s="363"/>
      <c r="P328" s="364"/>
    </row>
    <row r="329" spans="1:17" ht="15.6" customHeight="1">
      <c r="A329" s="353"/>
      <c r="B329" s="354"/>
      <c r="C329" s="355"/>
      <c r="D329" s="357"/>
      <c r="E329" s="354"/>
      <c r="F329" s="355"/>
      <c r="G329" s="359"/>
      <c r="H329" s="368"/>
      <c r="I329" s="369"/>
      <c r="J329" s="67"/>
      <c r="K329" s="67"/>
      <c r="L329" s="365"/>
      <c r="M329" s="366"/>
      <c r="N329" s="366"/>
      <c r="O329" s="366"/>
      <c r="P329" s="367"/>
    </row>
    <row r="330" spans="1:17" ht="15.6" customHeight="1">
      <c r="A330" s="350"/>
      <c r="B330" s="351"/>
      <c r="C330" s="352"/>
      <c r="D330" s="356"/>
      <c r="E330" s="351"/>
      <c r="F330" s="352"/>
      <c r="G330" s="358"/>
      <c r="H330" s="360"/>
      <c r="I330" s="361"/>
      <c r="J330" s="68"/>
      <c r="K330" s="78"/>
      <c r="L330" s="362"/>
      <c r="M330" s="363"/>
      <c r="N330" s="363"/>
      <c r="O330" s="363"/>
      <c r="P330" s="364"/>
    </row>
    <row r="331" spans="1:17" ht="15.6" customHeight="1">
      <c r="A331" s="370"/>
      <c r="B331" s="371"/>
      <c r="C331" s="372"/>
      <c r="D331" s="373"/>
      <c r="E331" s="371"/>
      <c r="F331" s="372"/>
      <c r="G331" s="374"/>
      <c r="H331" s="378"/>
      <c r="I331" s="379"/>
      <c r="J331" s="89"/>
      <c r="K331" s="89"/>
      <c r="L331" s="375"/>
      <c r="M331" s="376"/>
      <c r="N331" s="376"/>
      <c r="O331" s="376"/>
      <c r="P331" s="377"/>
    </row>
    <row r="332" spans="1:17" ht="5.25" customHeight="1"/>
    <row r="333" spans="1:17" ht="10.5" customHeight="1">
      <c r="A333" s="56" t="s">
        <v>71</v>
      </c>
      <c r="B333" s="55" t="s">
        <v>74</v>
      </c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10.5" customHeight="1">
      <c r="A334" s="57" t="s">
        <v>72</v>
      </c>
      <c r="B334" s="55" t="s">
        <v>75</v>
      </c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10.5" customHeight="1">
      <c r="A335" s="57" t="s">
        <v>73</v>
      </c>
      <c r="B335" s="55" t="s">
        <v>76</v>
      </c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18.75" customHeight="1">
      <c r="A336" s="58" t="s">
        <v>77</v>
      </c>
      <c r="B336" s="55"/>
      <c r="C336" s="55"/>
      <c r="D336" s="55"/>
      <c r="E336" s="55"/>
      <c r="F336" s="55"/>
      <c r="G336" s="55"/>
      <c r="H336" s="55"/>
      <c r="I336" s="55"/>
      <c r="J336" s="55"/>
      <c r="K336" s="347" t="s">
        <v>78</v>
      </c>
      <c r="L336" s="347"/>
      <c r="M336" s="348" t="s">
        <v>79</v>
      </c>
      <c r="N336" s="349"/>
      <c r="O336" s="349"/>
      <c r="P336" s="349"/>
      <c r="Q336" s="55"/>
    </row>
    <row r="337" spans="1:16">
      <c r="F337" s="401" t="s">
        <v>61</v>
      </c>
      <c r="G337" s="401"/>
      <c r="H337" s="401"/>
      <c r="J337" s="403" t="s">
        <v>62</v>
      </c>
    </row>
    <row r="338" spans="1:16" ht="3" customHeight="1">
      <c r="F338" s="401"/>
      <c r="G338" s="401"/>
      <c r="H338" s="401"/>
      <c r="J338" s="403"/>
    </row>
    <row r="339" spans="1:16" ht="4.5" customHeight="1">
      <c r="F339" s="401"/>
      <c r="G339" s="401"/>
      <c r="H339" s="401"/>
      <c r="J339" s="403"/>
    </row>
    <row r="340" spans="1:16" ht="16.5" customHeight="1">
      <c r="A340" s="404" t="s">
        <v>21</v>
      </c>
      <c r="B340" s="405"/>
      <c r="C340" s="410" t="str">
        <f>IF('見積書（表紙）'!$E$25="","",'見積書（表紙）'!$E$25)</f>
        <v/>
      </c>
      <c r="D340" s="411"/>
      <c r="F340" s="402"/>
      <c r="G340" s="402"/>
      <c r="H340" s="402"/>
      <c r="J340" s="403"/>
      <c r="M340" s="416" t="s">
        <v>63</v>
      </c>
      <c r="N340" s="418"/>
      <c r="O340" s="416" t="s">
        <v>80</v>
      </c>
      <c r="P340" s="418"/>
    </row>
    <row r="341" spans="1:16" ht="7.5" customHeight="1">
      <c r="A341" s="406"/>
      <c r="B341" s="407"/>
      <c r="C341" s="412"/>
      <c r="D341" s="413"/>
      <c r="M341" s="417"/>
      <c r="N341" s="419"/>
      <c r="O341" s="417"/>
      <c r="P341" s="419"/>
    </row>
    <row r="342" spans="1:16" ht="6.75" customHeight="1">
      <c r="A342" s="408"/>
      <c r="B342" s="409"/>
      <c r="C342" s="414"/>
      <c r="D342" s="415"/>
    </row>
    <row r="343" spans="1:16" ht="15" customHeight="1"/>
    <row r="344" spans="1:16" s="63" customFormat="1" ht="24" customHeight="1">
      <c r="A344" s="380" t="s">
        <v>64</v>
      </c>
      <c r="B344" s="381"/>
      <c r="C344" s="381"/>
      <c r="D344" s="381" t="s">
        <v>65</v>
      </c>
      <c r="E344" s="381"/>
      <c r="F344" s="381"/>
      <c r="G344" s="66" t="s">
        <v>66</v>
      </c>
      <c r="H344" s="382" t="s">
        <v>67</v>
      </c>
      <c r="I344" s="381"/>
      <c r="J344" s="65" t="s">
        <v>68</v>
      </c>
      <c r="K344" s="62" t="s">
        <v>69</v>
      </c>
      <c r="L344" s="380" t="s">
        <v>70</v>
      </c>
      <c r="M344" s="381"/>
      <c r="N344" s="381"/>
      <c r="O344" s="381"/>
      <c r="P344" s="383"/>
    </row>
    <row r="345" spans="1:16" ht="7.5" customHeight="1">
      <c r="A345" s="384"/>
      <c r="B345" s="385"/>
      <c r="C345" s="386"/>
      <c r="D345" s="387"/>
      <c r="E345" s="385"/>
      <c r="F345" s="386"/>
      <c r="G345" s="60"/>
      <c r="H345" s="388"/>
      <c r="I345" s="389"/>
      <c r="J345" s="59"/>
      <c r="K345" s="61"/>
      <c r="L345" s="384"/>
      <c r="M345" s="385"/>
      <c r="N345" s="385"/>
      <c r="O345" s="385"/>
      <c r="P345" s="390"/>
    </row>
    <row r="346" spans="1:16" ht="15.6" customHeight="1">
      <c r="A346" s="391"/>
      <c r="B346" s="392"/>
      <c r="C346" s="393"/>
      <c r="D346" s="394"/>
      <c r="E346" s="392"/>
      <c r="F346" s="393"/>
      <c r="G346" s="395"/>
      <c r="H346" s="396"/>
      <c r="I346" s="397"/>
      <c r="J346" s="69"/>
      <c r="K346" s="70"/>
      <c r="L346" s="398"/>
      <c r="M346" s="399"/>
      <c r="N346" s="399"/>
      <c r="O346" s="399"/>
      <c r="P346" s="400"/>
    </row>
    <row r="347" spans="1:16" ht="15.6" customHeight="1">
      <c r="A347" s="353"/>
      <c r="B347" s="354"/>
      <c r="C347" s="355"/>
      <c r="D347" s="357"/>
      <c r="E347" s="354"/>
      <c r="F347" s="355"/>
      <c r="G347" s="359"/>
      <c r="H347" s="368"/>
      <c r="I347" s="369"/>
      <c r="J347" s="67"/>
      <c r="K347" s="67"/>
      <c r="L347" s="365"/>
      <c r="M347" s="366"/>
      <c r="N347" s="366"/>
      <c r="O347" s="366"/>
      <c r="P347" s="367"/>
    </row>
    <row r="348" spans="1:16" ht="15.6" customHeight="1">
      <c r="A348" s="350"/>
      <c r="B348" s="351"/>
      <c r="C348" s="352"/>
      <c r="D348" s="356"/>
      <c r="E348" s="351"/>
      <c r="F348" s="352"/>
      <c r="G348" s="358"/>
      <c r="H348" s="360"/>
      <c r="I348" s="361"/>
      <c r="J348" s="68"/>
      <c r="K348" s="78"/>
      <c r="L348" s="362"/>
      <c r="M348" s="363"/>
      <c r="N348" s="363"/>
      <c r="O348" s="363"/>
      <c r="P348" s="364"/>
    </row>
    <row r="349" spans="1:16" ht="15.6" customHeight="1">
      <c r="A349" s="353"/>
      <c r="B349" s="354"/>
      <c r="C349" s="355"/>
      <c r="D349" s="357"/>
      <c r="E349" s="354"/>
      <c r="F349" s="355"/>
      <c r="G349" s="359"/>
      <c r="H349" s="368"/>
      <c r="I349" s="369"/>
      <c r="J349" s="67"/>
      <c r="K349" s="67"/>
      <c r="L349" s="365"/>
      <c r="M349" s="366"/>
      <c r="N349" s="366"/>
      <c r="O349" s="366"/>
      <c r="P349" s="367"/>
    </row>
    <row r="350" spans="1:16" ht="15.6" customHeight="1">
      <c r="A350" s="350"/>
      <c r="B350" s="351"/>
      <c r="C350" s="352"/>
      <c r="D350" s="356"/>
      <c r="E350" s="351"/>
      <c r="F350" s="352"/>
      <c r="G350" s="358"/>
      <c r="H350" s="360"/>
      <c r="I350" s="361"/>
      <c r="J350" s="68"/>
      <c r="K350" s="78"/>
      <c r="L350" s="362"/>
      <c r="M350" s="363"/>
      <c r="N350" s="363"/>
      <c r="O350" s="363"/>
      <c r="P350" s="364"/>
    </row>
    <row r="351" spans="1:16" ht="15.6" customHeight="1">
      <c r="A351" s="353"/>
      <c r="B351" s="354"/>
      <c r="C351" s="355"/>
      <c r="D351" s="357"/>
      <c r="E351" s="354"/>
      <c r="F351" s="355"/>
      <c r="G351" s="359"/>
      <c r="H351" s="368"/>
      <c r="I351" s="369"/>
      <c r="J351" s="67"/>
      <c r="K351" s="67"/>
      <c r="L351" s="365"/>
      <c r="M351" s="366"/>
      <c r="N351" s="366"/>
      <c r="O351" s="366"/>
      <c r="P351" s="367"/>
    </row>
    <row r="352" spans="1:16" ht="15.6" customHeight="1">
      <c r="A352" s="350"/>
      <c r="B352" s="351"/>
      <c r="C352" s="352"/>
      <c r="D352" s="356"/>
      <c r="E352" s="351"/>
      <c r="F352" s="352"/>
      <c r="G352" s="358"/>
      <c r="H352" s="360"/>
      <c r="I352" s="361"/>
      <c r="J352" s="68"/>
      <c r="K352" s="78"/>
      <c r="L352" s="362"/>
      <c r="M352" s="363"/>
      <c r="N352" s="363"/>
      <c r="O352" s="363"/>
      <c r="P352" s="364"/>
    </row>
    <row r="353" spans="1:16" ht="15.6" customHeight="1">
      <c r="A353" s="353"/>
      <c r="B353" s="354"/>
      <c r="C353" s="355"/>
      <c r="D353" s="357"/>
      <c r="E353" s="354"/>
      <c r="F353" s="355"/>
      <c r="G353" s="359"/>
      <c r="H353" s="368"/>
      <c r="I353" s="369"/>
      <c r="J353" s="67"/>
      <c r="K353" s="67"/>
      <c r="L353" s="365"/>
      <c r="M353" s="366"/>
      <c r="N353" s="366"/>
      <c r="O353" s="366"/>
      <c r="P353" s="367"/>
    </row>
    <row r="354" spans="1:16" ht="15.6" customHeight="1">
      <c r="A354" s="350"/>
      <c r="B354" s="351"/>
      <c r="C354" s="352"/>
      <c r="D354" s="356"/>
      <c r="E354" s="351"/>
      <c r="F354" s="352"/>
      <c r="G354" s="358"/>
      <c r="H354" s="360"/>
      <c r="I354" s="361"/>
      <c r="J354" s="68"/>
      <c r="K354" s="78"/>
      <c r="L354" s="362"/>
      <c r="M354" s="363"/>
      <c r="N354" s="363"/>
      <c r="O354" s="363"/>
      <c r="P354" s="364"/>
    </row>
    <row r="355" spans="1:16" ht="15.6" customHeight="1">
      <c r="A355" s="353"/>
      <c r="B355" s="354"/>
      <c r="C355" s="355"/>
      <c r="D355" s="357"/>
      <c r="E355" s="354"/>
      <c r="F355" s="355"/>
      <c r="G355" s="359"/>
      <c r="H355" s="368"/>
      <c r="I355" s="369"/>
      <c r="J355" s="67"/>
      <c r="K355" s="67"/>
      <c r="L355" s="365"/>
      <c r="M355" s="366"/>
      <c r="N355" s="366"/>
      <c r="O355" s="366"/>
      <c r="P355" s="367"/>
    </row>
    <row r="356" spans="1:16" ht="15.6" customHeight="1">
      <c r="A356" s="350"/>
      <c r="B356" s="351"/>
      <c r="C356" s="352"/>
      <c r="D356" s="356"/>
      <c r="E356" s="351"/>
      <c r="F356" s="352"/>
      <c r="G356" s="358"/>
      <c r="H356" s="360"/>
      <c r="I356" s="361"/>
      <c r="J356" s="68"/>
      <c r="K356" s="78"/>
      <c r="L356" s="362"/>
      <c r="M356" s="363"/>
      <c r="N356" s="363"/>
      <c r="O356" s="363"/>
      <c r="P356" s="364"/>
    </row>
    <row r="357" spans="1:16" ht="15.6" customHeight="1">
      <c r="A357" s="353"/>
      <c r="B357" s="354"/>
      <c r="C357" s="355"/>
      <c r="D357" s="357"/>
      <c r="E357" s="354"/>
      <c r="F357" s="355"/>
      <c r="G357" s="359"/>
      <c r="H357" s="368"/>
      <c r="I357" s="369"/>
      <c r="J357" s="67"/>
      <c r="K357" s="67"/>
      <c r="L357" s="365"/>
      <c r="M357" s="366"/>
      <c r="N357" s="366"/>
      <c r="O357" s="366"/>
      <c r="P357" s="367"/>
    </row>
    <row r="358" spans="1:16" ht="15.6" customHeight="1">
      <c r="A358" s="350"/>
      <c r="B358" s="351"/>
      <c r="C358" s="352"/>
      <c r="D358" s="356"/>
      <c r="E358" s="351"/>
      <c r="F358" s="352"/>
      <c r="G358" s="358"/>
      <c r="H358" s="360"/>
      <c r="I358" s="361"/>
      <c r="J358" s="68"/>
      <c r="K358" s="78"/>
      <c r="L358" s="362"/>
      <c r="M358" s="363"/>
      <c r="N358" s="363"/>
      <c r="O358" s="363"/>
      <c r="P358" s="364"/>
    </row>
    <row r="359" spans="1:16" ht="15.6" customHeight="1">
      <c r="A359" s="353"/>
      <c r="B359" s="354"/>
      <c r="C359" s="355"/>
      <c r="D359" s="357"/>
      <c r="E359" s="354"/>
      <c r="F359" s="355"/>
      <c r="G359" s="359"/>
      <c r="H359" s="368"/>
      <c r="I359" s="369"/>
      <c r="J359" s="67"/>
      <c r="K359" s="67"/>
      <c r="L359" s="365"/>
      <c r="M359" s="366"/>
      <c r="N359" s="366"/>
      <c r="O359" s="366"/>
      <c r="P359" s="367"/>
    </row>
    <row r="360" spans="1:16" ht="15.6" customHeight="1">
      <c r="A360" s="350"/>
      <c r="B360" s="351"/>
      <c r="C360" s="352"/>
      <c r="D360" s="356"/>
      <c r="E360" s="351"/>
      <c r="F360" s="352"/>
      <c r="G360" s="358"/>
      <c r="H360" s="360"/>
      <c r="I360" s="361"/>
      <c r="J360" s="68"/>
      <c r="K360" s="78"/>
      <c r="L360" s="362"/>
      <c r="M360" s="363"/>
      <c r="N360" s="363"/>
      <c r="O360" s="363"/>
      <c r="P360" s="364"/>
    </row>
    <row r="361" spans="1:16" ht="15.6" customHeight="1">
      <c r="A361" s="353"/>
      <c r="B361" s="354"/>
      <c r="C361" s="355"/>
      <c r="D361" s="357"/>
      <c r="E361" s="354"/>
      <c r="F361" s="355"/>
      <c r="G361" s="359"/>
      <c r="H361" s="368"/>
      <c r="I361" s="369"/>
      <c r="J361" s="67"/>
      <c r="K361" s="67"/>
      <c r="L361" s="365"/>
      <c r="M361" s="366"/>
      <c r="N361" s="366"/>
      <c r="O361" s="366"/>
      <c r="P361" s="367"/>
    </row>
    <row r="362" spans="1:16" ht="15.6" customHeight="1">
      <c r="A362" s="350"/>
      <c r="B362" s="351"/>
      <c r="C362" s="352"/>
      <c r="D362" s="356"/>
      <c r="E362" s="351"/>
      <c r="F362" s="352"/>
      <c r="G362" s="358"/>
      <c r="H362" s="360"/>
      <c r="I362" s="361"/>
      <c r="J362" s="68"/>
      <c r="K362" s="78"/>
      <c r="L362" s="362"/>
      <c r="M362" s="363"/>
      <c r="N362" s="363"/>
      <c r="O362" s="363"/>
      <c r="P362" s="364"/>
    </row>
    <row r="363" spans="1:16" ht="15.6" customHeight="1">
      <c r="A363" s="353"/>
      <c r="B363" s="354"/>
      <c r="C363" s="355"/>
      <c r="D363" s="357"/>
      <c r="E363" s="354"/>
      <c r="F363" s="355"/>
      <c r="G363" s="359"/>
      <c r="H363" s="368"/>
      <c r="I363" s="369"/>
      <c r="J363" s="67"/>
      <c r="K363" s="67"/>
      <c r="L363" s="365"/>
      <c r="M363" s="366"/>
      <c r="N363" s="366"/>
      <c r="O363" s="366"/>
      <c r="P363" s="367"/>
    </row>
    <row r="364" spans="1:16" ht="15.6" customHeight="1">
      <c r="A364" s="350"/>
      <c r="B364" s="351"/>
      <c r="C364" s="352"/>
      <c r="D364" s="356"/>
      <c r="E364" s="351"/>
      <c r="F364" s="352"/>
      <c r="G364" s="358"/>
      <c r="H364" s="360"/>
      <c r="I364" s="361"/>
      <c r="J364" s="68"/>
      <c r="K364" s="78"/>
      <c r="L364" s="362"/>
      <c r="M364" s="363"/>
      <c r="N364" s="363"/>
      <c r="O364" s="363"/>
      <c r="P364" s="364"/>
    </row>
    <row r="365" spans="1:16" ht="15.6" customHeight="1">
      <c r="A365" s="353"/>
      <c r="B365" s="354"/>
      <c r="C365" s="355"/>
      <c r="D365" s="357"/>
      <c r="E365" s="354"/>
      <c r="F365" s="355"/>
      <c r="G365" s="359"/>
      <c r="H365" s="368"/>
      <c r="I365" s="369"/>
      <c r="J365" s="67"/>
      <c r="K365" s="67"/>
      <c r="L365" s="365"/>
      <c r="M365" s="366"/>
      <c r="N365" s="366"/>
      <c r="O365" s="366"/>
      <c r="P365" s="367"/>
    </row>
    <row r="366" spans="1:16" ht="15.6" customHeight="1">
      <c r="A366" s="79"/>
      <c r="B366" s="80"/>
      <c r="C366" s="81"/>
      <c r="D366" s="82"/>
      <c r="E366" s="80"/>
      <c r="F366" s="81"/>
      <c r="G366" s="83"/>
      <c r="H366" s="84"/>
      <c r="I366" s="85"/>
      <c r="J366" s="68"/>
      <c r="K366" s="78"/>
      <c r="L366" s="86"/>
      <c r="M366" s="87"/>
      <c r="N366" s="87"/>
      <c r="O366" s="87"/>
      <c r="P366" s="88"/>
    </row>
    <row r="367" spans="1:16" ht="15.6" customHeight="1">
      <c r="A367" s="71"/>
      <c r="B367" s="72"/>
      <c r="C367" s="73"/>
      <c r="D367" s="74"/>
      <c r="E367" s="72"/>
      <c r="F367" s="73"/>
      <c r="G367" s="64"/>
      <c r="H367" s="368"/>
      <c r="I367" s="369"/>
      <c r="J367" s="67"/>
      <c r="K367" s="67"/>
      <c r="L367" s="75"/>
      <c r="M367" s="76"/>
      <c r="N367" s="76"/>
      <c r="O367" s="76"/>
      <c r="P367" s="77"/>
    </row>
    <row r="368" spans="1:16" ht="15.6" customHeight="1">
      <c r="A368" s="350"/>
      <c r="B368" s="351"/>
      <c r="C368" s="352"/>
      <c r="D368" s="356"/>
      <c r="E368" s="351"/>
      <c r="F368" s="352"/>
      <c r="G368" s="358"/>
      <c r="H368" s="360"/>
      <c r="I368" s="361"/>
      <c r="J368" s="68"/>
      <c r="K368" s="78"/>
      <c r="L368" s="362"/>
      <c r="M368" s="363"/>
      <c r="N368" s="363"/>
      <c r="O368" s="363"/>
      <c r="P368" s="364"/>
    </row>
    <row r="369" spans="1:17" ht="15.6" customHeight="1">
      <c r="A369" s="353"/>
      <c r="B369" s="354"/>
      <c r="C369" s="355"/>
      <c r="D369" s="357"/>
      <c r="E369" s="354"/>
      <c r="F369" s="355"/>
      <c r="G369" s="359"/>
      <c r="H369" s="368"/>
      <c r="I369" s="369"/>
      <c r="J369" s="67"/>
      <c r="K369" s="67"/>
      <c r="L369" s="365"/>
      <c r="M369" s="366"/>
      <c r="N369" s="366"/>
      <c r="O369" s="366"/>
      <c r="P369" s="367"/>
    </row>
    <row r="370" spans="1:17" ht="15.6" customHeight="1">
      <c r="A370" s="350"/>
      <c r="B370" s="351"/>
      <c r="C370" s="352"/>
      <c r="D370" s="356"/>
      <c r="E370" s="351"/>
      <c r="F370" s="352"/>
      <c r="G370" s="358"/>
      <c r="H370" s="360"/>
      <c r="I370" s="361"/>
      <c r="J370" s="68"/>
      <c r="K370" s="78"/>
      <c r="L370" s="362"/>
      <c r="M370" s="363"/>
      <c r="N370" s="363"/>
      <c r="O370" s="363"/>
      <c r="P370" s="364"/>
    </row>
    <row r="371" spans="1:17" ht="15.6" customHeight="1">
      <c r="A371" s="353"/>
      <c r="B371" s="354"/>
      <c r="C371" s="355"/>
      <c r="D371" s="357"/>
      <c r="E371" s="354"/>
      <c r="F371" s="355"/>
      <c r="G371" s="359"/>
      <c r="H371" s="368"/>
      <c r="I371" s="369"/>
      <c r="J371" s="67"/>
      <c r="K371" s="67"/>
      <c r="L371" s="365"/>
      <c r="M371" s="366"/>
      <c r="N371" s="366"/>
      <c r="O371" s="366"/>
      <c r="P371" s="367"/>
    </row>
    <row r="372" spans="1:17" ht="15.6" customHeight="1">
      <c r="A372" s="350"/>
      <c r="B372" s="351"/>
      <c r="C372" s="352"/>
      <c r="D372" s="356"/>
      <c r="E372" s="351"/>
      <c r="F372" s="352"/>
      <c r="G372" s="358"/>
      <c r="H372" s="360"/>
      <c r="I372" s="361"/>
      <c r="J372" s="68"/>
      <c r="K372" s="78"/>
      <c r="L372" s="362"/>
      <c r="M372" s="363"/>
      <c r="N372" s="363"/>
      <c r="O372" s="363"/>
      <c r="P372" s="364"/>
    </row>
    <row r="373" spans="1:17" ht="15.6" customHeight="1">
      <c r="A373" s="370"/>
      <c r="B373" s="371"/>
      <c r="C373" s="372"/>
      <c r="D373" s="373"/>
      <c r="E373" s="371"/>
      <c r="F373" s="372"/>
      <c r="G373" s="374"/>
      <c r="H373" s="378"/>
      <c r="I373" s="379"/>
      <c r="J373" s="89"/>
      <c r="K373" s="89"/>
      <c r="L373" s="375"/>
      <c r="M373" s="376"/>
      <c r="N373" s="376"/>
      <c r="O373" s="376"/>
      <c r="P373" s="377"/>
    </row>
    <row r="374" spans="1:17" ht="5.25" customHeight="1"/>
    <row r="375" spans="1:17" ht="10.5" customHeight="1">
      <c r="A375" s="56" t="s">
        <v>71</v>
      </c>
      <c r="B375" s="55" t="s">
        <v>74</v>
      </c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10.5" customHeight="1">
      <c r="A376" s="57" t="s">
        <v>72</v>
      </c>
      <c r="B376" s="55" t="s">
        <v>75</v>
      </c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10.5" customHeight="1">
      <c r="A377" s="57" t="s">
        <v>73</v>
      </c>
      <c r="B377" s="55" t="s">
        <v>76</v>
      </c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18.75" customHeight="1">
      <c r="A378" s="58" t="s">
        <v>77</v>
      </c>
      <c r="B378" s="55"/>
      <c r="C378" s="55"/>
      <c r="D378" s="55"/>
      <c r="E378" s="55"/>
      <c r="F378" s="55"/>
      <c r="G378" s="55"/>
      <c r="H378" s="55"/>
      <c r="I378" s="55"/>
      <c r="J378" s="55"/>
      <c r="K378" s="347" t="s">
        <v>78</v>
      </c>
      <c r="L378" s="347"/>
      <c r="M378" s="348" t="s">
        <v>79</v>
      </c>
      <c r="N378" s="349"/>
      <c r="O378" s="349"/>
      <c r="P378" s="349"/>
      <c r="Q378" s="55"/>
    </row>
    <row r="379" spans="1:17">
      <c r="F379" s="401" t="s">
        <v>61</v>
      </c>
      <c r="G379" s="401"/>
      <c r="H379" s="401"/>
      <c r="J379" s="403" t="s">
        <v>62</v>
      </c>
    </row>
    <row r="380" spans="1:17" ht="3" customHeight="1">
      <c r="F380" s="401"/>
      <c r="G380" s="401"/>
      <c r="H380" s="401"/>
      <c r="J380" s="403"/>
    </row>
    <row r="381" spans="1:17" ht="4.5" customHeight="1">
      <c r="F381" s="401"/>
      <c r="G381" s="401"/>
      <c r="H381" s="401"/>
      <c r="J381" s="403"/>
    </row>
    <row r="382" spans="1:17" ht="16.5" customHeight="1">
      <c r="A382" s="404" t="s">
        <v>21</v>
      </c>
      <c r="B382" s="405"/>
      <c r="C382" s="410" t="str">
        <f>IF('見積書（表紙）'!$E$25="","",'見積書（表紙）'!$E$25)</f>
        <v/>
      </c>
      <c r="D382" s="411"/>
      <c r="F382" s="402"/>
      <c r="G382" s="402"/>
      <c r="H382" s="402"/>
      <c r="J382" s="403"/>
      <c r="M382" s="416" t="s">
        <v>63</v>
      </c>
      <c r="N382" s="418"/>
      <c r="O382" s="416" t="s">
        <v>80</v>
      </c>
      <c r="P382" s="418"/>
    </row>
    <row r="383" spans="1:17" ht="7.5" customHeight="1">
      <c r="A383" s="406"/>
      <c r="B383" s="407"/>
      <c r="C383" s="412"/>
      <c r="D383" s="413"/>
      <c r="M383" s="417"/>
      <c r="N383" s="419"/>
      <c r="O383" s="417"/>
      <c r="P383" s="419"/>
    </row>
    <row r="384" spans="1:17" ht="6.75" customHeight="1">
      <c r="A384" s="408"/>
      <c r="B384" s="409"/>
      <c r="C384" s="414"/>
      <c r="D384" s="415"/>
    </row>
    <row r="385" spans="1:16" ht="15" customHeight="1"/>
    <row r="386" spans="1:16" s="63" customFormat="1" ht="24" customHeight="1">
      <c r="A386" s="380" t="s">
        <v>64</v>
      </c>
      <c r="B386" s="381"/>
      <c r="C386" s="381"/>
      <c r="D386" s="381" t="s">
        <v>65</v>
      </c>
      <c r="E386" s="381"/>
      <c r="F386" s="381"/>
      <c r="G386" s="66" t="s">
        <v>66</v>
      </c>
      <c r="H386" s="382" t="s">
        <v>67</v>
      </c>
      <c r="I386" s="381"/>
      <c r="J386" s="65" t="s">
        <v>68</v>
      </c>
      <c r="K386" s="62" t="s">
        <v>69</v>
      </c>
      <c r="L386" s="380" t="s">
        <v>70</v>
      </c>
      <c r="M386" s="381"/>
      <c r="N386" s="381"/>
      <c r="O386" s="381"/>
      <c r="P386" s="383"/>
    </row>
    <row r="387" spans="1:16" ht="7.5" customHeight="1">
      <c r="A387" s="384"/>
      <c r="B387" s="385"/>
      <c r="C387" s="386"/>
      <c r="D387" s="387"/>
      <c r="E387" s="385"/>
      <c r="F387" s="386"/>
      <c r="G387" s="60"/>
      <c r="H387" s="388"/>
      <c r="I387" s="389"/>
      <c r="J387" s="59"/>
      <c r="K387" s="61"/>
      <c r="L387" s="384"/>
      <c r="M387" s="385"/>
      <c r="N387" s="385"/>
      <c r="O387" s="385"/>
      <c r="P387" s="390"/>
    </row>
    <row r="388" spans="1:16" ht="15.6" customHeight="1">
      <c r="A388" s="391"/>
      <c r="B388" s="392"/>
      <c r="C388" s="393"/>
      <c r="D388" s="394"/>
      <c r="E388" s="392"/>
      <c r="F388" s="393"/>
      <c r="G388" s="395"/>
      <c r="H388" s="396"/>
      <c r="I388" s="397"/>
      <c r="J388" s="69"/>
      <c r="K388" s="70"/>
      <c r="L388" s="398"/>
      <c r="M388" s="399"/>
      <c r="N388" s="399"/>
      <c r="O388" s="399"/>
      <c r="P388" s="400"/>
    </row>
    <row r="389" spans="1:16" ht="15.6" customHeight="1">
      <c r="A389" s="353"/>
      <c r="B389" s="354"/>
      <c r="C389" s="355"/>
      <c r="D389" s="357"/>
      <c r="E389" s="354"/>
      <c r="F389" s="355"/>
      <c r="G389" s="359"/>
      <c r="H389" s="368"/>
      <c r="I389" s="369"/>
      <c r="J389" s="67"/>
      <c r="K389" s="67"/>
      <c r="L389" s="365"/>
      <c r="M389" s="366"/>
      <c r="N389" s="366"/>
      <c r="O389" s="366"/>
      <c r="P389" s="367"/>
    </row>
    <row r="390" spans="1:16" ht="15.6" customHeight="1">
      <c r="A390" s="350"/>
      <c r="B390" s="351"/>
      <c r="C390" s="352"/>
      <c r="D390" s="356"/>
      <c r="E390" s="351"/>
      <c r="F390" s="352"/>
      <c r="G390" s="358"/>
      <c r="H390" s="360"/>
      <c r="I390" s="361"/>
      <c r="J390" s="68"/>
      <c r="K390" s="78"/>
      <c r="L390" s="362"/>
      <c r="M390" s="363"/>
      <c r="N390" s="363"/>
      <c r="O390" s="363"/>
      <c r="P390" s="364"/>
    </row>
    <row r="391" spans="1:16" ht="15.6" customHeight="1">
      <c r="A391" s="353"/>
      <c r="B391" s="354"/>
      <c r="C391" s="355"/>
      <c r="D391" s="357"/>
      <c r="E391" s="354"/>
      <c r="F391" s="355"/>
      <c r="G391" s="359"/>
      <c r="H391" s="368"/>
      <c r="I391" s="369"/>
      <c r="J391" s="67"/>
      <c r="K391" s="67"/>
      <c r="L391" s="365"/>
      <c r="M391" s="366"/>
      <c r="N391" s="366"/>
      <c r="O391" s="366"/>
      <c r="P391" s="367"/>
    </row>
    <row r="392" spans="1:16" ht="15.6" customHeight="1">
      <c r="A392" s="350"/>
      <c r="B392" s="351"/>
      <c r="C392" s="352"/>
      <c r="D392" s="356"/>
      <c r="E392" s="351"/>
      <c r="F392" s="352"/>
      <c r="G392" s="358"/>
      <c r="H392" s="360"/>
      <c r="I392" s="361"/>
      <c r="J392" s="68"/>
      <c r="K392" s="78"/>
      <c r="L392" s="362"/>
      <c r="M392" s="363"/>
      <c r="N392" s="363"/>
      <c r="O392" s="363"/>
      <c r="P392" s="364"/>
    </row>
    <row r="393" spans="1:16" ht="15.6" customHeight="1">
      <c r="A393" s="353"/>
      <c r="B393" s="354"/>
      <c r="C393" s="355"/>
      <c r="D393" s="357"/>
      <c r="E393" s="354"/>
      <c r="F393" s="355"/>
      <c r="G393" s="359"/>
      <c r="H393" s="368"/>
      <c r="I393" s="369"/>
      <c r="J393" s="67"/>
      <c r="K393" s="67"/>
      <c r="L393" s="365"/>
      <c r="M393" s="366"/>
      <c r="N393" s="366"/>
      <c r="O393" s="366"/>
      <c r="P393" s="367"/>
    </row>
    <row r="394" spans="1:16" ht="15.6" customHeight="1">
      <c r="A394" s="350"/>
      <c r="B394" s="351"/>
      <c r="C394" s="352"/>
      <c r="D394" s="356"/>
      <c r="E394" s="351"/>
      <c r="F394" s="352"/>
      <c r="G394" s="358"/>
      <c r="H394" s="360"/>
      <c r="I394" s="361"/>
      <c r="J394" s="68"/>
      <c r="K394" s="78"/>
      <c r="L394" s="362"/>
      <c r="M394" s="363"/>
      <c r="N394" s="363"/>
      <c r="O394" s="363"/>
      <c r="P394" s="364"/>
    </row>
    <row r="395" spans="1:16" ht="15.6" customHeight="1">
      <c r="A395" s="353"/>
      <c r="B395" s="354"/>
      <c r="C395" s="355"/>
      <c r="D395" s="357"/>
      <c r="E395" s="354"/>
      <c r="F395" s="355"/>
      <c r="G395" s="359"/>
      <c r="H395" s="368"/>
      <c r="I395" s="369"/>
      <c r="J395" s="67"/>
      <c r="K395" s="67"/>
      <c r="L395" s="365"/>
      <c r="M395" s="366"/>
      <c r="N395" s="366"/>
      <c r="O395" s="366"/>
      <c r="P395" s="367"/>
    </row>
    <row r="396" spans="1:16" ht="15.6" customHeight="1">
      <c r="A396" s="350"/>
      <c r="B396" s="351"/>
      <c r="C396" s="352"/>
      <c r="D396" s="356"/>
      <c r="E396" s="351"/>
      <c r="F396" s="352"/>
      <c r="G396" s="358"/>
      <c r="H396" s="360"/>
      <c r="I396" s="361"/>
      <c r="J396" s="68"/>
      <c r="K396" s="78"/>
      <c r="L396" s="362"/>
      <c r="M396" s="363"/>
      <c r="N396" s="363"/>
      <c r="O396" s="363"/>
      <c r="P396" s="364"/>
    </row>
    <row r="397" spans="1:16" ht="15.6" customHeight="1">
      <c r="A397" s="353"/>
      <c r="B397" s="354"/>
      <c r="C397" s="355"/>
      <c r="D397" s="357"/>
      <c r="E397" s="354"/>
      <c r="F397" s="355"/>
      <c r="G397" s="359"/>
      <c r="H397" s="368"/>
      <c r="I397" s="369"/>
      <c r="J397" s="67"/>
      <c r="K397" s="67"/>
      <c r="L397" s="365"/>
      <c r="M397" s="366"/>
      <c r="N397" s="366"/>
      <c r="O397" s="366"/>
      <c r="P397" s="367"/>
    </row>
    <row r="398" spans="1:16" ht="15.6" customHeight="1">
      <c r="A398" s="350"/>
      <c r="B398" s="351"/>
      <c r="C398" s="352"/>
      <c r="D398" s="356"/>
      <c r="E398" s="351"/>
      <c r="F398" s="352"/>
      <c r="G398" s="358"/>
      <c r="H398" s="360"/>
      <c r="I398" s="361"/>
      <c r="J398" s="68"/>
      <c r="K398" s="78"/>
      <c r="L398" s="362"/>
      <c r="M398" s="363"/>
      <c r="N398" s="363"/>
      <c r="O398" s="363"/>
      <c r="P398" s="364"/>
    </row>
    <row r="399" spans="1:16" ht="15.6" customHeight="1">
      <c r="A399" s="353"/>
      <c r="B399" s="354"/>
      <c r="C399" s="355"/>
      <c r="D399" s="357"/>
      <c r="E399" s="354"/>
      <c r="F399" s="355"/>
      <c r="G399" s="359"/>
      <c r="H399" s="368"/>
      <c r="I399" s="369"/>
      <c r="J399" s="67"/>
      <c r="K399" s="67"/>
      <c r="L399" s="365"/>
      <c r="M399" s="366"/>
      <c r="N399" s="366"/>
      <c r="O399" s="366"/>
      <c r="P399" s="367"/>
    </row>
    <row r="400" spans="1:16" ht="15.6" customHeight="1">
      <c r="A400" s="350"/>
      <c r="B400" s="351"/>
      <c r="C400" s="352"/>
      <c r="D400" s="356"/>
      <c r="E400" s="351"/>
      <c r="F400" s="352"/>
      <c r="G400" s="358"/>
      <c r="H400" s="360"/>
      <c r="I400" s="361"/>
      <c r="J400" s="68"/>
      <c r="K400" s="78"/>
      <c r="L400" s="362"/>
      <c r="M400" s="363"/>
      <c r="N400" s="363"/>
      <c r="O400" s="363"/>
      <c r="P400" s="364"/>
    </row>
    <row r="401" spans="1:16" ht="15.6" customHeight="1">
      <c r="A401" s="353"/>
      <c r="B401" s="354"/>
      <c r="C401" s="355"/>
      <c r="D401" s="357"/>
      <c r="E401" s="354"/>
      <c r="F401" s="355"/>
      <c r="G401" s="359"/>
      <c r="H401" s="368"/>
      <c r="I401" s="369"/>
      <c r="J401" s="67"/>
      <c r="K401" s="67"/>
      <c r="L401" s="365"/>
      <c r="M401" s="366"/>
      <c r="N401" s="366"/>
      <c r="O401" s="366"/>
      <c r="P401" s="367"/>
    </row>
    <row r="402" spans="1:16" ht="15.6" customHeight="1">
      <c r="A402" s="350"/>
      <c r="B402" s="351"/>
      <c r="C402" s="352"/>
      <c r="D402" s="356"/>
      <c r="E402" s="351"/>
      <c r="F402" s="352"/>
      <c r="G402" s="358"/>
      <c r="H402" s="360"/>
      <c r="I402" s="361"/>
      <c r="J402" s="68"/>
      <c r="K402" s="78"/>
      <c r="L402" s="362"/>
      <c r="M402" s="363"/>
      <c r="N402" s="363"/>
      <c r="O402" s="363"/>
      <c r="P402" s="364"/>
    </row>
    <row r="403" spans="1:16" ht="15.6" customHeight="1">
      <c r="A403" s="353"/>
      <c r="B403" s="354"/>
      <c r="C403" s="355"/>
      <c r="D403" s="357"/>
      <c r="E403" s="354"/>
      <c r="F403" s="355"/>
      <c r="G403" s="359"/>
      <c r="H403" s="368"/>
      <c r="I403" s="369"/>
      <c r="J403" s="67"/>
      <c r="K403" s="67"/>
      <c r="L403" s="365"/>
      <c r="M403" s="366"/>
      <c r="N403" s="366"/>
      <c r="O403" s="366"/>
      <c r="P403" s="367"/>
    </row>
    <row r="404" spans="1:16" ht="15.6" customHeight="1">
      <c r="A404" s="350"/>
      <c r="B404" s="351"/>
      <c r="C404" s="352"/>
      <c r="D404" s="356"/>
      <c r="E404" s="351"/>
      <c r="F404" s="352"/>
      <c r="G404" s="358"/>
      <c r="H404" s="360"/>
      <c r="I404" s="361"/>
      <c r="J404" s="68"/>
      <c r="K404" s="78"/>
      <c r="L404" s="362"/>
      <c r="M404" s="363"/>
      <c r="N404" s="363"/>
      <c r="O404" s="363"/>
      <c r="P404" s="364"/>
    </row>
    <row r="405" spans="1:16" ht="15.6" customHeight="1">
      <c r="A405" s="353"/>
      <c r="B405" s="354"/>
      <c r="C405" s="355"/>
      <c r="D405" s="357"/>
      <c r="E405" s="354"/>
      <c r="F405" s="355"/>
      <c r="G405" s="359"/>
      <c r="H405" s="368"/>
      <c r="I405" s="369"/>
      <c r="J405" s="67"/>
      <c r="K405" s="67"/>
      <c r="L405" s="365"/>
      <c r="M405" s="366"/>
      <c r="N405" s="366"/>
      <c r="O405" s="366"/>
      <c r="P405" s="367"/>
    </row>
    <row r="406" spans="1:16" ht="15.6" customHeight="1">
      <c r="A406" s="350"/>
      <c r="B406" s="351"/>
      <c r="C406" s="352"/>
      <c r="D406" s="356"/>
      <c r="E406" s="351"/>
      <c r="F406" s="352"/>
      <c r="G406" s="358"/>
      <c r="H406" s="360"/>
      <c r="I406" s="361"/>
      <c r="J406" s="68"/>
      <c r="K406" s="78"/>
      <c r="L406" s="362"/>
      <c r="M406" s="363"/>
      <c r="N406" s="363"/>
      <c r="O406" s="363"/>
      <c r="P406" s="364"/>
    </row>
    <row r="407" spans="1:16" ht="15.6" customHeight="1">
      <c r="A407" s="353"/>
      <c r="B407" s="354"/>
      <c r="C407" s="355"/>
      <c r="D407" s="357"/>
      <c r="E407" s="354"/>
      <c r="F407" s="355"/>
      <c r="G407" s="359"/>
      <c r="H407" s="368"/>
      <c r="I407" s="369"/>
      <c r="J407" s="67"/>
      <c r="K407" s="67"/>
      <c r="L407" s="365"/>
      <c r="M407" s="366"/>
      <c r="N407" s="366"/>
      <c r="O407" s="366"/>
      <c r="P407" s="367"/>
    </row>
    <row r="408" spans="1:16" ht="15.6" customHeight="1">
      <c r="A408" s="79"/>
      <c r="B408" s="80"/>
      <c r="C408" s="81"/>
      <c r="D408" s="82"/>
      <c r="E408" s="80"/>
      <c r="F408" s="81"/>
      <c r="G408" s="83"/>
      <c r="H408" s="84"/>
      <c r="I408" s="85"/>
      <c r="J408" s="68"/>
      <c r="K408" s="78"/>
      <c r="L408" s="86"/>
      <c r="M408" s="87"/>
      <c r="N408" s="87"/>
      <c r="O408" s="87"/>
      <c r="P408" s="88"/>
    </row>
    <row r="409" spans="1:16" ht="15.6" customHeight="1">
      <c r="A409" s="71"/>
      <c r="B409" s="72"/>
      <c r="C409" s="73"/>
      <c r="D409" s="74"/>
      <c r="E409" s="72"/>
      <c r="F409" s="73"/>
      <c r="G409" s="64"/>
      <c r="H409" s="368"/>
      <c r="I409" s="369"/>
      <c r="J409" s="67"/>
      <c r="K409" s="67"/>
      <c r="L409" s="75"/>
      <c r="M409" s="76"/>
      <c r="N409" s="76"/>
      <c r="O409" s="76"/>
      <c r="P409" s="77"/>
    </row>
    <row r="410" spans="1:16" ht="15.6" customHeight="1">
      <c r="A410" s="350"/>
      <c r="B410" s="351"/>
      <c r="C410" s="352"/>
      <c r="D410" s="356"/>
      <c r="E410" s="351"/>
      <c r="F410" s="352"/>
      <c r="G410" s="358"/>
      <c r="H410" s="360"/>
      <c r="I410" s="361"/>
      <c r="J410" s="68"/>
      <c r="K410" s="78"/>
      <c r="L410" s="362"/>
      <c r="M410" s="363"/>
      <c r="N410" s="363"/>
      <c r="O410" s="363"/>
      <c r="P410" s="364"/>
    </row>
    <row r="411" spans="1:16" ht="15.6" customHeight="1">
      <c r="A411" s="353"/>
      <c r="B411" s="354"/>
      <c r="C411" s="355"/>
      <c r="D411" s="357"/>
      <c r="E411" s="354"/>
      <c r="F411" s="355"/>
      <c r="G411" s="359"/>
      <c r="H411" s="368"/>
      <c r="I411" s="369"/>
      <c r="J411" s="67"/>
      <c r="K411" s="67"/>
      <c r="L411" s="365"/>
      <c r="M411" s="366"/>
      <c r="N411" s="366"/>
      <c r="O411" s="366"/>
      <c r="P411" s="367"/>
    </row>
    <row r="412" spans="1:16" ht="15.6" customHeight="1">
      <c r="A412" s="350"/>
      <c r="B412" s="351"/>
      <c r="C412" s="352"/>
      <c r="D412" s="356"/>
      <c r="E412" s="351"/>
      <c r="F412" s="352"/>
      <c r="G412" s="358"/>
      <c r="H412" s="360"/>
      <c r="I412" s="361"/>
      <c r="J412" s="68"/>
      <c r="K412" s="78"/>
      <c r="L412" s="362"/>
      <c r="M412" s="363"/>
      <c r="N412" s="363"/>
      <c r="O412" s="363"/>
      <c r="P412" s="364"/>
    </row>
    <row r="413" spans="1:16" ht="15.6" customHeight="1">
      <c r="A413" s="353"/>
      <c r="B413" s="354"/>
      <c r="C413" s="355"/>
      <c r="D413" s="357"/>
      <c r="E413" s="354"/>
      <c r="F413" s="355"/>
      <c r="G413" s="359"/>
      <c r="H413" s="368"/>
      <c r="I413" s="369"/>
      <c r="J413" s="67"/>
      <c r="K413" s="67"/>
      <c r="L413" s="365"/>
      <c r="M413" s="366"/>
      <c r="N413" s="366"/>
      <c r="O413" s="366"/>
      <c r="P413" s="367"/>
    </row>
    <row r="414" spans="1:16" ht="15.6" customHeight="1">
      <c r="A414" s="350"/>
      <c r="B414" s="351"/>
      <c r="C414" s="352"/>
      <c r="D414" s="356"/>
      <c r="E414" s="351"/>
      <c r="F414" s="352"/>
      <c r="G414" s="358"/>
      <c r="H414" s="360"/>
      <c r="I414" s="361"/>
      <c r="J414" s="68"/>
      <c r="K414" s="78"/>
      <c r="L414" s="362"/>
      <c r="M414" s="363"/>
      <c r="N414" s="363"/>
      <c r="O414" s="363"/>
      <c r="P414" s="364"/>
    </row>
    <row r="415" spans="1:16" ht="15.6" customHeight="1">
      <c r="A415" s="370"/>
      <c r="B415" s="371"/>
      <c r="C415" s="372"/>
      <c r="D415" s="373"/>
      <c r="E415" s="371"/>
      <c r="F415" s="372"/>
      <c r="G415" s="374"/>
      <c r="H415" s="378"/>
      <c r="I415" s="379"/>
      <c r="J415" s="89"/>
      <c r="K415" s="89"/>
      <c r="L415" s="375"/>
      <c r="M415" s="376"/>
      <c r="N415" s="376"/>
      <c r="O415" s="376"/>
      <c r="P415" s="377"/>
    </row>
    <row r="416" spans="1:16" ht="5.25" customHeight="1"/>
    <row r="417" spans="1:17" ht="10.5" customHeight="1">
      <c r="A417" s="56" t="s">
        <v>71</v>
      </c>
      <c r="B417" s="55" t="s">
        <v>74</v>
      </c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10.5" customHeight="1">
      <c r="A418" s="57" t="s">
        <v>72</v>
      </c>
      <c r="B418" s="55" t="s">
        <v>75</v>
      </c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10.5" customHeight="1">
      <c r="A419" s="57" t="s">
        <v>73</v>
      </c>
      <c r="B419" s="55" t="s">
        <v>76</v>
      </c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18.75" customHeight="1">
      <c r="A420" s="58" t="s">
        <v>77</v>
      </c>
      <c r="B420" s="55"/>
      <c r="C420" s="55"/>
      <c r="D420" s="55"/>
      <c r="E420" s="55"/>
      <c r="F420" s="55"/>
      <c r="G420" s="55"/>
      <c r="H420" s="55"/>
      <c r="I420" s="55"/>
      <c r="J420" s="55"/>
      <c r="K420" s="347" t="s">
        <v>78</v>
      </c>
      <c r="L420" s="347"/>
      <c r="M420" s="348" t="s">
        <v>79</v>
      </c>
      <c r="N420" s="349"/>
      <c r="O420" s="349"/>
      <c r="P420" s="349"/>
      <c r="Q420" s="55"/>
    </row>
    <row r="421" spans="1:17">
      <c r="F421" s="401" t="s">
        <v>61</v>
      </c>
      <c r="G421" s="401"/>
      <c r="H421" s="401"/>
      <c r="J421" s="403" t="s">
        <v>62</v>
      </c>
    </row>
    <row r="422" spans="1:17" ht="3" customHeight="1">
      <c r="F422" s="401"/>
      <c r="G422" s="401"/>
      <c r="H422" s="401"/>
      <c r="J422" s="403"/>
    </row>
    <row r="423" spans="1:17" ht="4.5" customHeight="1">
      <c r="F423" s="401"/>
      <c r="G423" s="401"/>
      <c r="H423" s="401"/>
      <c r="J423" s="403"/>
    </row>
    <row r="424" spans="1:17" ht="16.5" customHeight="1">
      <c r="A424" s="404" t="s">
        <v>21</v>
      </c>
      <c r="B424" s="405"/>
      <c r="C424" s="410" t="str">
        <f>IF('見積書（表紙）'!$E$25="","",'見積書（表紙）'!$E$25)</f>
        <v/>
      </c>
      <c r="D424" s="411"/>
      <c r="F424" s="402"/>
      <c r="G424" s="402"/>
      <c r="H424" s="402"/>
      <c r="J424" s="403"/>
      <c r="M424" s="416" t="s">
        <v>63</v>
      </c>
      <c r="N424" s="418"/>
      <c r="O424" s="416" t="s">
        <v>80</v>
      </c>
      <c r="P424" s="418"/>
    </row>
    <row r="425" spans="1:17" ht="7.5" customHeight="1">
      <c r="A425" s="406"/>
      <c r="B425" s="407"/>
      <c r="C425" s="412"/>
      <c r="D425" s="413"/>
      <c r="M425" s="417"/>
      <c r="N425" s="419"/>
      <c r="O425" s="417"/>
      <c r="P425" s="419"/>
    </row>
    <row r="426" spans="1:17" ht="6.75" customHeight="1">
      <c r="A426" s="408"/>
      <c r="B426" s="409"/>
      <c r="C426" s="414"/>
      <c r="D426" s="415"/>
    </row>
    <row r="427" spans="1:17" ht="15" customHeight="1"/>
    <row r="428" spans="1:17" s="63" customFormat="1" ht="24" customHeight="1">
      <c r="A428" s="380" t="s">
        <v>64</v>
      </c>
      <c r="B428" s="381"/>
      <c r="C428" s="381"/>
      <c r="D428" s="381" t="s">
        <v>65</v>
      </c>
      <c r="E428" s="381"/>
      <c r="F428" s="381"/>
      <c r="G428" s="66" t="s">
        <v>66</v>
      </c>
      <c r="H428" s="382" t="s">
        <v>67</v>
      </c>
      <c r="I428" s="381"/>
      <c r="J428" s="65" t="s">
        <v>68</v>
      </c>
      <c r="K428" s="62" t="s">
        <v>69</v>
      </c>
      <c r="L428" s="380" t="s">
        <v>70</v>
      </c>
      <c r="M428" s="381"/>
      <c r="N428" s="381"/>
      <c r="O428" s="381"/>
      <c r="P428" s="383"/>
    </row>
    <row r="429" spans="1:17" ht="7.5" customHeight="1">
      <c r="A429" s="384"/>
      <c r="B429" s="385"/>
      <c r="C429" s="386"/>
      <c r="D429" s="387"/>
      <c r="E429" s="385"/>
      <c r="F429" s="386"/>
      <c r="G429" s="60"/>
      <c r="H429" s="388"/>
      <c r="I429" s="389"/>
      <c r="J429" s="59"/>
      <c r="K429" s="61"/>
      <c r="L429" s="384"/>
      <c r="M429" s="385"/>
      <c r="N429" s="385"/>
      <c r="O429" s="385"/>
      <c r="P429" s="390"/>
    </row>
    <row r="430" spans="1:17" ht="15.6" customHeight="1">
      <c r="A430" s="391"/>
      <c r="B430" s="392"/>
      <c r="C430" s="393"/>
      <c r="D430" s="394"/>
      <c r="E430" s="392"/>
      <c r="F430" s="393"/>
      <c r="G430" s="395"/>
      <c r="H430" s="396"/>
      <c r="I430" s="397"/>
      <c r="J430" s="69"/>
      <c r="K430" s="70"/>
      <c r="L430" s="398"/>
      <c r="M430" s="399"/>
      <c r="N430" s="399"/>
      <c r="O430" s="399"/>
      <c r="P430" s="400"/>
    </row>
    <row r="431" spans="1:17" ht="15.6" customHeight="1">
      <c r="A431" s="353"/>
      <c r="B431" s="354"/>
      <c r="C431" s="355"/>
      <c r="D431" s="357"/>
      <c r="E431" s="354"/>
      <c r="F431" s="355"/>
      <c r="G431" s="359"/>
      <c r="H431" s="368"/>
      <c r="I431" s="369"/>
      <c r="J431" s="67"/>
      <c r="K431" s="67"/>
      <c r="L431" s="365"/>
      <c r="M431" s="366"/>
      <c r="N431" s="366"/>
      <c r="O431" s="366"/>
      <c r="P431" s="367"/>
    </row>
    <row r="432" spans="1:17" ht="15.6" customHeight="1">
      <c r="A432" s="350"/>
      <c r="B432" s="351"/>
      <c r="C432" s="352"/>
      <c r="D432" s="356"/>
      <c r="E432" s="351"/>
      <c r="F432" s="352"/>
      <c r="G432" s="358"/>
      <c r="H432" s="360"/>
      <c r="I432" s="361"/>
      <c r="J432" s="68"/>
      <c r="K432" s="78"/>
      <c r="L432" s="362"/>
      <c r="M432" s="363"/>
      <c r="N432" s="363"/>
      <c r="O432" s="363"/>
      <c r="P432" s="364"/>
    </row>
    <row r="433" spans="1:16" ht="15.6" customHeight="1">
      <c r="A433" s="353"/>
      <c r="B433" s="354"/>
      <c r="C433" s="355"/>
      <c r="D433" s="357"/>
      <c r="E433" s="354"/>
      <c r="F433" s="355"/>
      <c r="G433" s="359"/>
      <c r="H433" s="368"/>
      <c r="I433" s="369"/>
      <c r="J433" s="67"/>
      <c r="K433" s="67"/>
      <c r="L433" s="365"/>
      <c r="M433" s="366"/>
      <c r="N433" s="366"/>
      <c r="O433" s="366"/>
      <c r="P433" s="367"/>
    </row>
    <row r="434" spans="1:16" ht="15.6" customHeight="1">
      <c r="A434" s="350"/>
      <c r="B434" s="351"/>
      <c r="C434" s="352"/>
      <c r="D434" s="356"/>
      <c r="E434" s="351"/>
      <c r="F434" s="352"/>
      <c r="G434" s="358"/>
      <c r="H434" s="360"/>
      <c r="I434" s="361"/>
      <c r="J434" s="68"/>
      <c r="K434" s="78"/>
      <c r="L434" s="362"/>
      <c r="M434" s="363"/>
      <c r="N434" s="363"/>
      <c r="O434" s="363"/>
      <c r="P434" s="364"/>
    </row>
    <row r="435" spans="1:16" ht="15.6" customHeight="1">
      <c r="A435" s="353"/>
      <c r="B435" s="354"/>
      <c r="C435" s="355"/>
      <c r="D435" s="357"/>
      <c r="E435" s="354"/>
      <c r="F435" s="355"/>
      <c r="G435" s="359"/>
      <c r="H435" s="368"/>
      <c r="I435" s="369"/>
      <c r="J435" s="67"/>
      <c r="K435" s="67"/>
      <c r="L435" s="365"/>
      <c r="M435" s="366"/>
      <c r="N435" s="366"/>
      <c r="O435" s="366"/>
      <c r="P435" s="367"/>
    </row>
    <row r="436" spans="1:16" ht="15.6" customHeight="1">
      <c r="A436" s="350"/>
      <c r="B436" s="351"/>
      <c r="C436" s="352"/>
      <c r="D436" s="356"/>
      <c r="E436" s="351"/>
      <c r="F436" s="352"/>
      <c r="G436" s="358"/>
      <c r="H436" s="360"/>
      <c r="I436" s="361"/>
      <c r="J436" s="68"/>
      <c r="K436" s="78"/>
      <c r="L436" s="362"/>
      <c r="M436" s="363"/>
      <c r="N436" s="363"/>
      <c r="O436" s="363"/>
      <c r="P436" s="364"/>
    </row>
    <row r="437" spans="1:16" ht="15.6" customHeight="1">
      <c r="A437" s="353"/>
      <c r="B437" s="354"/>
      <c r="C437" s="355"/>
      <c r="D437" s="357"/>
      <c r="E437" s="354"/>
      <c r="F437" s="355"/>
      <c r="G437" s="359"/>
      <c r="H437" s="368"/>
      <c r="I437" s="369"/>
      <c r="J437" s="67"/>
      <c r="K437" s="67"/>
      <c r="L437" s="365"/>
      <c r="M437" s="366"/>
      <c r="N437" s="366"/>
      <c r="O437" s="366"/>
      <c r="P437" s="367"/>
    </row>
    <row r="438" spans="1:16" ht="15.6" customHeight="1">
      <c r="A438" s="350"/>
      <c r="B438" s="351"/>
      <c r="C438" s="352"/>
      <c r="D438" s="356"/>
      <c r="E438" s="351"/>
      <c r="F438" s="352"/>
      <c r="G438" s="358"/>
      <c r="H438" s="360"/>
      <c r="I438" s="361"/>
      <c r="J438" s="68"/>
      <c r="K438" s="78"/>
      <c r="L438" s="362"/>
      <c r="M438" s="363"/>
      <c r="N438" s="363"/>
      <c r="O438" s="363"/>
      <c r="P438" s="364"/>
    </row>
    <row r="439" spans="1:16" ht="15.6" customHeight="1">
      <c r="A439" s="353"/>
      <c r="B439" s="354"/>
      <c r="C439" s="355"/>
      <c r="D439" s="357"/>
      <c r="E439" s="354"/>
      <c r="F439" s="355"/>
      <c r="G439" s="359"/>
      <c r="H439" s="368"/>
      <c r="I439" s="369"/>
      <c r="J439" s="67"/>
      <c r="K439" s="67"/>
      <c r="L439" s="365"/>
      <c r="M439" s="366"/>
      <c r="N439" s="366"/>
      <c r="O439" s="366"/>
      <c r="P439" s="367"/>
    </row>
    <row r="440" spans="1:16" ht="15.6" customHeight="1">
      <c r="A440" s="350"/>
      <c r="B440" s="351"/>
      <c r="C440" s="352"/>
      <c r="D440" s="356"/>
      <c r="E440" s="351"/>
      <c r="F440" s="352"/>
      <c r="G440" s="358"/>
      <c r="H440" s="360"/>
      <c r="I440" s="361"/>
      <c r="J440" s="68"/>
      <c r="K440" s="78"/>
      <c r="L440" s="362"/>
      <c r="M440" s="363"/>
      <c r="N440" s="363"/>
      <c r="O440" s="363"/>
      <c r="P440" s="364"/>
    </row>
    <row r="441" spans="1:16" ht="15.6" customHeight="1">
      <c r="A441" s="353"/>
      <c r="B441" s="354"/>
      <c r="C441" s="355"/>
      <c r="D441" s="357"/>
      <c r="E441" s="354"/>
      <c r="F441" s="355"/>
      <c r="G441" s="359"/>
      <c r="H441" s="368"/>
      <c r="I441" s="369"/>
      <c r="J441" s="67"/>
      <c r="K441" s="67"/>
      <c r="L441" s="365"/>
      <c r="M441" s="366"/>
      <c r="N441" s="366"/>
      <c r="O441" s="366"/>
      <c r="P441" s="367"/>
    </row>
    <row r="442" spans="1:16" ht="15.6" customHeight="1">
      <c r="A442" s="350"/>
      <c r="B442" s="351"/>
      <c r="C442" s="352"/>
      <c r="D442" s="356"/>
      <c r="E442" s="351"/>
      <c r="F442" s="352"/>
      <c r="G442" s="358"/>
      <c r="H442" s="360"/>
      <c r="I442" s="361"/>
      <c r="J442" s="68"/>
      <c r="K442" s="78"/>
      <c r="L442" s="362"/>
      <c r="M442" s="363"/>
      <c r="N442" s="363"/>
      <c r="O442" s="363"/>
      <c r="P442" s="364"/>
    </row>
    <row r="443" spans="1:16" ht="15.6" customHeight="1">
      <c r="A443" s="353"/>
      <c r="B443" s="354"/>
      <c r="C443" s="355"/>
      <c r="D443" s="357"/>
      <c r="E443" s="354"/>
      <c r="F443" s="355"/>
      <c r="G443" s="359"/>
      <c r="H443" s="368"/>
      <c r="I443" s="369"/>
      <c r="J443" s="67"/>
      <c r="K443" s="67"/>
      <c r="L443" s="365"/>
      <c r="M443" s="366"/>
      <c r="N443" s="366"/>
      <c r="O443" s="366"/>
      <c r="P443" s="367"/>
    </row>
    <row r="444" spans="1:16" ht="15.6" customHeight="1">
      <c r="A444" s="350"/>
      <c r="B444" s="351"/>
      <c r="C444" s="352"/>
      <c r="D444" s="356"/>
      <c r="E444" s="351"/>
      <c r="F444" s="352"/>
      <c r="G444" s="358"/>
      <c r="H444" s="360"/>
      <c r="I444" s="361"/>
      <c r="J444" s="68"/>
      <c r="K444" s="78"/>
      <c r="L444" s="362"/>
      <c r="M444" s="363"/>
      <c r="N444" s="363"/>
      <c r="O444" s="363"/>
      <c r="P444" s="364"/>
    </row>
    <row r="445" spans="1:16" ht="15.6" customHeight="1">
      <c r="A445" s="353"/>
      <c r="B445" s="354"/>
      <c r="C445" s="355"/>
      <c r="D445" s="357"/>
      <c r="E445" s="354"/>
      <c r="F445" s="355"/>
      <c r="G445" s="359"/>
      <c r="H445" s="368"/>
      <c r="I445" s="369"/>
      <c r="J445" s="67"/>
      <c r="K445" s="67"/>
      <c r="L445" s="365"/>
      <c r="M445" s="366"/>
      <c r="N445" s="366"/>
      <c r="O445" s="366"/>
      <c r="P445" s="367"/>
    </row>
    <row r="446" spans="1:16" ht="15.6" customHeight="1">
      <c r="A446" s="350"/>
      <c r="B446" s="351"/>
      <c r="C446" s="352"/>
      <c r="D446" s="356"/>
      <c r="E446" s="351"/>
      <c r="F446" s="352"/>
      <c r="G446" s="358"/>
      <c r="H446" s="360"/>
      <c r="I446" s="361"/>
      <c r="J446" s="68"/>
      <c r="K446" s="78"/>
      <c r="L446" s="362"/>
      <c r="M446" s="363"/>
      <c r="N446" s="363"/>
      <c r="O446" s="363"/>
      <c r="P446" s="364"/>
    </row>
    <row r="447" spans="1:16" ht="15.6" customHeight="1">
      <c r="A447" s="353"/>
      <c r="B447" s="354"/>
      <c r="C447" s="355"/>
      <c r="D447" s="357"/>
      <c r="E447" s="354"/>
      <c r="F447" s="355"/>
      <c r="G447" s="359"/>
      <c r="H447" s="368"/>
      <c r="I447" s="369"/>
      <c r="J447" s="67"/>
      <c r="K447" s="67"/>
      <c r="L447" s="365"/>
      <c r="M447" s="366"/>
      <c r="N447" s="366"/>
      <c r="O447" s="366"/>
      <c r="P447" s="367"/>
    </row>
    <row r="448" spans="1:16" ht="15.6" customHeight="1">
      <c r="A448" s="350"/>
      <c r="B448" s="351"/>
      <c r="C448" s="352"/>
      <c r="D448" s="356"/>
      <c r="E448" s="351"/>
      <c r="F448" s="352"/>
      <c r="G448" s="358"/>
      <c r="H448" s="360"/>
      <c r="I448" s="361"/>
      <c r="J448" s="68"/>
      <c r="K448" s="78"/>
      <c r="L448" s="362"/>
      <c r="M448" s="363"/>
      <c r="N448" s="363"/>
      <c r="O448" s="363"/>
      <c r="P448" s="364"/>
    </row>
    <row r="449" spans="1:17" ht="15.6" customHeight="1">
      <c r="A449" s="353"/>
      <c r="B449" s="354"/>
      <c r="C449" s="355"/>
      <c r="D449" s="357"/>
      <c r="E449" s="354"/>
      <c r="F449" s="355"/>
      <c r="G449" s="359"/>
      <c r="H449" s="368"/>
      <c r="I449" s="369"/>
      <c r="J449" s="67"/>
      <c r="K449" s="67"/>
      <c r="L449" s="365"/>
      <c r="M449" s="366"/>
      <c r="N449" s="366"/>
      <c r="O449" s="366"/>
      <c r="P449" s="367"/>
    </row>
    <row r="450" spans="1:17" ht="15.6" customHeight="1">
      <c r="A450" s="79"/>
      <c r="B450" s="80"/>
      <c r="C450" s="81"/>
      <c r="D450" s="82"/>
      <c r="E450" s="80"/>
      <c r="F450" s="81"/>
      <c r="G450" s="83"/>
      <c r="H450" s="84"/>
      <c r="I450" s="85"/>
      <c r="J450" s="68"/>
      <c r="K450" s="78"/>
      <c r="L450" s="86"/>
      <c r="M450" s="87"/>
      <c r="N450" s="87"/>
      <c r="O450" s="87"/>
      <c r="P450" s="88"/>
    </row>
    <row r="451" spans="1:17" ht="15.6" customHeight="1">
      <c r="A451" s="71"/>
      <c r="B451" s="72"/>
      <c r="C451" s="73"/>
      <c r="D451" s="74"/>
      <c r="E451" s="72"/>
      <c r="F451" s="73"/>
      <c r="G451" s="64"/>
      <c r="H451" s="368"/>
      <c r="I451" s="369"/>
      <c r="J451" s="67"/>
      <c r="K451" s="67"/>
      <c r="L451" s="75"/>
      <c r="M451" s="76"/>
      <c r="N451" s="76"/>
      <c r="O451" s="76"/>
      <c r="P451" s="77"/>
    </row>
    <row r="452" spans="1:17" ht="15.6" customHeight="1">
      <c r="A452" s="350"/>
      <c r="B452" s="351"/>
      <c r="C452" s="352"/>
      <c r="D452" s="356"/>
      <c r="E452" s="351"/>
      <c r="F452" s="352"/>
      <c r="G452" s="358"/>
      <c r="H452" s="360"/>
      <c r="I452" s="361"/>
      <c r="J452" s="68"/>
      <c r="K452" s="78"/>
      <c r="L452" s="362"/>
      <c r="M452" s="363"/>
      <c r="N452" s="363"/>
      <c r="O452" s="363"/>
      <c r="P452" s="364"/>
    </row>
    <row r="453" spans="1:17" ht="15.6" customHeight="1">
      <c r="A453" s="353"/>
      <c r="B453" s="354"/>
      <c r="C453" s="355"/>
      <c r="D453" s="357"/>
      <c r="E453" s="354"/>
      <c r="F453" s="355"/>
      <c r="G453" s="359"/>
      <c r="H453" s="368"/>
      <c r="I453" s="369"/>
      <c r="J453" s="67"/>
      <c r="K453" s="67"/>
      <c r="L453" s="365"/>
      <c r="M453" s="366"/>
      <c r="N453" s="366"/>
      <c r="O453" s="366"/>
      <c r="P453" s="367"/>
    </row>
    <row r="454" spans="1:17" ht="15.6" customHeight="1">
      <c r="A454" s="350"/>
      <c r="B454" s="351"/>
      <c r="C454" s="352"/>
      <c r="D454" s="356"/>
      <c r="E454" s="351"/>
      <c r="F454" s="352"/>
      <c r="G454" s="358"/>
      <c r="H454" s="360"/>
      <c r="I454" s="361"/>
      <c r="J454" s="68"/>
      <c r="K454" s="78"/>
      <c r="L454" s="362"/>
      <c r="M454" s="363"/>
      <c r="N454" s="363"/>
      <c r="O454" s="363"/>
      <c r="P454" s="364"/>
    </row>
    <row r="455" spans="1:17" ht="15.6" customHeight="1">
      <c r="A455" s="353"/>
      <c r="B455" s="354"/>
      <c r="C455" s="355"/>
      <c r="D455" s="357"/>
      <c r="E455" s="354"/>
      <c r="F455" s="355"/>
      <c r="G455" s="359"/>
      <c r="H455" s="368"/>
      <c r="I455" s="369"/>
      <c r="J455" s="67"/>
      <c r="K455" s="67"/>
      <c r="L455" s="365"/>
      <c r="M455" s="366"/>
      <c r="N455" s="366"/>
      <c r="O455" s="366"/>
      <c r="P455" s="367"/>
    </row>
    <row r="456" spans="1:17" ht="15.6" customHeight="1">
      <c r="A456" s="350"/>
      <c r="B456" s="351"/>
      <c r="C456" s="352"/>
      <c r="D456" s="356"/>
      <c r="E456" s="351"/>
      <c r="F456" s="352"/>
      <c r="G456" s="358"/>
      <c r="H456" s="360"/>
      <c r="I456" s="361"/>
      <c r="J456" s="68"/>
      <c r="K456" s="78"/>
      <c r="L456" s="362"/>
      <c r="M456" s="363"/>
      <c r="N456" s="363"/>
      <c r="O456" s="363"/>
      <c r="P456" s="364"/>
    </row>
    <row r="457" spans="1:17" ht="15.6" customHeight="1">
      <c r="A457" s="370"/>
      <c r="B457" s="371"/>
      <c r="C457" s="372"/>
      <c r="D457" s="373"/>
      <c r="E457" s="371"/>
      <c r="F457" s="372"/>
      <c r="G457" s="374"/>
      <c r="H457" s="378"/>
      <c r="I457" s="379"/>
      <c r="J457" s="89"/>
      <c r="K457" s="89"/>
      <c r="L457" s="375"/>
      <c r="M457" s="376"/>
      <c r="N457" s="376"/>
      <c r="O457" s="376"/>
      <c r="P457" s="377"/>
    </row>
    <row r="458" spans="1:17" ht="5.25" customHeight="1"/>
    <row r="459" spans="1:17" ht="10.5" customHeight="1">
      <c r="A459" s="56" t="s">
        <v>71</v>
      </c>
      <c r="B459" s="55" t="s">
        <v>74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10.5" customHeight="1">
      <c r="A460" s="57" t="s">
        <v>72</v>
      </c>
      <c r="B460" s="55" t="s">
        <v>75</v>
      </c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10.5" customHeight="1">
      <c r="A461" s="57" t="s">
        <v>73</v>
      </c>
      <c r="B461" s="55" t="s">
        <v>76</v>
      </c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18.75" customHeight="1">
      <c r="A462" s="58" t="s">
        <v>77</v>
      </c>
      <c r="B462" s="55"/>
      <c r="C462" s="55"/>
      <c r="D462" s="55"/>
      <c r="E462" s="55"/>
      <c r="F462" s="55"/>
      <c r="G462" s="55"/>
      <c r="H462" s="55"/>
      <c r="I462" s="55"/>
      <c r="J462" s="55"/>
      <c r="K462" s="347" t="s">
        <v>78</v>
      </c>
      <c r="L462" s="347"/>
      <c r="M462" s="348" t="s">
        <v>79</v>
      </c>
      <c r="N462" s="349"/>
      <c r="O462" s="349"/>
      <c r="P462" s="349"/>
      <c r="Q462" s="55"/>
    </row>
  </sheetData>
  <mergeCells count="1067">
    <mergeCell ref="O4:O5"/>
    <mergeCell ref="P4:P5"/>
    <mergeCell ref="A8:C8"/>
    <mergeCell ref="D8:F8"/>
    <mergeCell ref="H8:I8"/>
    <mergeCell ref="L8:P8"/>
    <mergeCell ref="A4:B6"/>
    <mergeCell ref="F1:H4"/>
    <mergeCell ref="J1:J4"/>
    <mergeCell ref="C4:D6"/>
    <mergeCell ref="M4:M5"/>
    <mergeCell ref="N4:N5"/>
    <mergeCell ref="H11:I11"/>
    <mergeCell ref="O46:O47"/>
    <mergeCell ref="P46:P47"/>
    <mergeCell ref="A50:C50"/>
    <mergeCell ref="D50:F50"/>
    <mergeCell ref="H50:I50"/>
    <mergeCell ref="L50:P50"/>
    <mergeCell ref="F43:H46"/>
    <mergeCell ref="J43:J46"/>
    <mergeCell ref="A46:B48"/>
    <mergeCell ref="C46:D48"/>
    <mergeCell ref="M46:M47"/>
    <mergeCell ref="N46:N47"/>
    <mergeCell ref="K42:L42"/>
    <mergeCell ref="M42:P42"/>
    <mergeCell ref="A9:C9"/>
    <mergeCell ref="D9:F9"/>
    <mergeCell ref="L9:P9"/>
    <mergeCell ref="H9:I9"/>
    <mergeCell ref="H35:I35"/>
    <mergeCell ref="H10:I10"/>
    <mergeCell ref="H57:I57"/>
    <mergeCell ref="H58:I58"/>
    <mergeCell ref="H55:I55"/>
    <mergeCell ref="H56:I56"/>
    <mergeCell ref="A54:C55"/>
    <mergeCell ref="D54:F55"/>
    <mergeCell ref="G54:G55"/>
    <mergeCell ref="L54:P55"/>
    <mergeCell ref="A56:C57"/>
    <mergeCell ref="D56:F57"/>
    <mergeCell ref="G56:G57"/>
    <mergeCell ref="L56:P57"/>
    <mergeCell ref="H53:I53"/>
    <mergeCell ref="H54:I54"/>
    <mergeCell ref="A51:C51"/>
    <mergeCell ref="D51:F51"/>
    <mergeCell ref="H51:I51"/>
    <mergeCell ref="L51:P51"/>
    <mergeCell ref="H52:I52"/>
    <mergeCell ref="A52:C53"/>
    <mergeCell ref="D52:F53"/>
    <mergeCell ref="G52:G53"/>
    <mergeCell ref="L52:P53"/>
    <mergeCell ref="A10:C11"/>
    <mergeCell ref="D10:F11"/>
    <mergeCell ref="G10:G11"/>
    <mergeCell ref="L10:P11"/>
    <mergeCell ref="A12:C13"/>
    <mergeCell ref="D12:F13"/>
    <mergeCell ref="G12:G13"/>
    <mergeCell ref="H12:I12"/>
    <mergeCell ref="H65:I65"/>
    <mergeCell ref="H63:I63"/>
    <mergeCell ref="H64:I64"/>
    <mergeCell ref="A62:C63"/>
    <mergeCell ref="D62:F63"/>
    <mergeCell ref="G62:G63"/>
    <mergeCell ref="L62:P63"/>
    <mergeCell ref="A64:C65"/>
    <mergeCell ref="D64:F65"/>
    <mergeCell ref="G64:G65"/>
    <mergeCell ref="L64:P65"/>
    <mergeCell ref="A66:C67"/>
    <mergeCell ref="D66:F67"/>
    <mergeCell ref="H61:I61"/>
    <mergeCell ref="H62:I62"/>
    <mergeCell ref="H59:I59"/>
    <mergeCell ref="H60:I60"/>
    <mergeCell ref="A58:C59"/>
    <mergeCell ref="D58:F59"/>
    <mergeCell ref="G58:G59"/>
    <mergeCell ref="L58:P59"/>
    <mergeCell ref="A60:C61"/>
    <mergeCell ref="D60:F61"/>
    <mergeCell ref="G60:G61"/>
    <mergeCell ref="L60:P61"/>
    <mergeCell ref="F85:H88"/>
    <mergeCell ref="J85:J88"/>
    <mergeCell ref="A88:B90"/>
    <mergeCell ref="C88:D90"/>
    <mergeCell ref="M88:M89"/>
    <mergeCell ref="N88:N89"/>
    <mergeCell ref="O88:O89"/>
    <mergeCell ref="P88:P89"/>
    <mergeCell ref="K84:L84"/>
    <mergeCell ref="M84:P84"/>
    <mergeCell ref="H79:I79"/>
    <mergeCell ref="H78:I78"/>
    <mergeCell ref="A70:C71"/>
    <mergeCell ref="D70:F71"/>
    <mergeCell ref="G70:G71"/>
    <mergeCell ref="H70:I70"/>
    <mergeCell ref="L70:P71"/>
    <mergeCell ref="H71:I71"/>
    <mergeCell ref="H73:I73"/>
    <mergeCell ref="A74:C75"/>
    <mergeCell ref="D74:F75"/>
    <mergeCell ref="G74:G75"/>
    <mergeCell ref="H74:I74"/>
    <mergeCell ref="L74:P75"/>
    <mergeCell ref="H75:I75"/>
    <mergeCell ref="A76:C77"/>
    <mergeCell ref="D76:F77"/>
    <mergeCell ref="G76:G77"/>
    <mergeCell ref="H76:I76"/>
    <mergeCell ref="L76:P77"/>
    <mergeCell ref="H77:I77"/>
    <mergeCell ref="A78:C79"/>
    <mergeCell ref="A102:C103"/>
    <mergeCell ref="D102:F103"/>
    <mergeCell ref="G102:G103"/>
    <mergeCell ref="H102:I102"/>
    <mergeCell ref="L102:P103"/>
    <mergeCell ref="H103:I103"/>
    <mergeCell ref="A104:C105"/>
    <mergeCell ref="D104:F105"/>
    <mergeCell ref="G104:G105"/>
    <mergeCell ref="H104:I104"/>
    <mergeCell ref="L104:P105"/>
    <mergeCell ref="H105:I105"/>
    <mergeCell ref="A93:C93"/>
    <mergeCell ref="D93:F93"/>
    <mergeCell ref="H93:I93"/>
    <mergeCell ref="L93:P93"/>
    <mergeCell ref="A92:C92"/>
    <mergeCell ref="D92:F92"/>
    <mergeCell ref="H92:I92"/>
    <mergeCell ref="L92:P92"/>
    <mergeCell ref="A94:C95"/>
    <mergeCell ref="D94:F95"/>
    <mergeCell ref="G94:G95"/>
    <mergeCell ref="H94:I94"/>
    <mergeCell ref="L94:P95"/>
    <mergeCell ref="H95:I95"/>
    <mergeCell ref="A96:C97"/>
    <mergeCell ref="D96:F97"/>
    <mergeCell ref="G96:G97"/>
    <mergeCell ref="H96:I96"/>
    <mergeCell ref="H113:I113"/>
    <mergeCell ref="H111:I111"/>
    <mergeCell ref="H112:I112"/>
    <mergeCell ref="A110:C111"/>
    <mergeCell ref="D110:F111"/>
    <mergeCell ref="G110:G111"/>
    <mergeCell ref="L110:P111"/>
    <mergeCell ref="A112:C113"/>
    <mergeCell ref="D112:F113"/>
    <mergeCell ref="G112:G113"/>
    <mergeCell ref="L112:P113"/>
    <mergeCell ref="H109:I109"/>
    <mergeCell ref="H110:I110"/>
    <mergeCell ref="H107:I107"/>
    <mergeCell ref="H108:I108"/>
    <mergeCell ref="A106:C107"/>
    <mergeCell ref="D106:F107"/>
    <mergeCell ref="G106:G107"/>
    <mergeCell ref="L106:P107"/>
    <mergeCell ref="A108:C109"/>
    <mergeCell ref="D108:F109"/>
    <mergeCell ref="G108:G109"/>
    <mergeCell ref="L108:P109"/>
    <mergeCell ref="H106:I106"/>
    <mergeCell ref="H121:I121"/>
    <mergeCell ref="K126:L126"/>
    <mergeCell ref="M126:P126"/>
    <mergeCell ref="H119:I119"/>
    <mergeCell ref="H120:I120"/>
    <mergeCell ref="A118:C119"/>
    <mergeCell ref="D118:F119"/>
    <mergeCell ref="G118:G119"/>
    <mergeCell ref="L118:P119"/>
    <mergeCell ref="A120:C121"/>
    <mergeCell ref="D120:F121"/>
    <mergeCell ref="G120:G121"/>
    <mergeCell ref="L120:P121"/>
    <mergeCell ref="H117:I117"/>
    <mergeCell ref="H118:I118"/>
    <mergeCell ref="H115:I115"/>
    <mergeCell ref="H116:I116"/>
    <mergeCell ref="A116:C117"/>
    <mergeCell ref="D116:F117"/>
    <mergeCell ref="G116:G117"/>
    <mergeCell ref="L116:P117"/>
    <mergeCell ref="H137:I137"/>
    <mergeCell ref="H138:I138"/>
    <mergeCell ref="A135:C135"/>
    <mergeCell ref="D135:F135"/>
    <mergeCell ref="H135:I135"/>
    <mergeCell ref="L135:P135"/>
    <mergeCell ref="H136:I136"/>
    <mergeCell ref="A136:C137"/>
    <mergeCell ref="D136:F137"/>
    <mergeCell ref="G136:G137"/>
    <mergeCell ref="L136:P137"/>
    <mergeCell ref="O130:O131"/>
    <mergeCell ref="P130:P131"/>
    <mergeCell ref="A134:C134"/>
    <mergeCell ref="D134:F134"/>
    <mergeCell ref="H134:I134"/>
    <mergeCell ref="L134:P134"/>
    <mergeCell ref="F127:H130"/>
    <mergeCell ref="J127:J130"/>
    <mergeCell ref="A130:B132"/>
    <mergeCell ref="C130:D132"/>
    <mergeCell ref="M130:M131"/>
    <mergeCell ref="N130:N131"/>
    <mergeCell ref="H143:I143"/>
    <mergeCell ref="H144:I144"/>
    <mergeCell ref="A142:C143"/>
    <mergeCell ref="D142:F143"/>
    <mergeCell ref="G142:G143"/>
    <mergeCell ref="L142:P143"/>
    <mergeCell ref="A144:C145"/>
    <mergeCell ref="D144:F145"/>
    <mergeCell ref="G144:G145"/>
    <mergeCell ref="L144:P145"/>
    <mergeCell ref="H141:I141"/>
    <mergeCell ref="H142:I142"/>
    <mergeCell ref="H139:I139"/>
    <mergeCell ref="H140:I140"/>
    <mergeCell ref="A138:C139"/>
    <mergeCell ref="D138:F139"/>
    <mergeCell ref="G138:G139"/>
    <mergeCell ref="L138:P139"/>
    <mergeCell ref="A140:C141"/>
    <mergeCell ref="D140:F141"/>
    <mergeCell ref="G140:G141"/>
    <mergeCell ref="L140:P141"/>
    <mergeCell ref="K168:L168"/>
    <mergeCell ref="M168:P168"/>
    <mergeCell ref="H163:I163"/>
    <mergeCell ref="H162:I162"/>
    <mergeCell ref="A154:C155"/>
    <mergeCell ref="D154:F155"/>
    <mergeCell ref="G154:G155"/>
    <mergeCell ref="H154:I154"/>
    <mergeCell ref="L154:P155"/>
    <mergeCell ref="H155:I155"/>
    <mergeCell ref="H157:I157"/>
    <mergeCell ref="A158:C159"/>
    <mergeCell ref="D158:F159"/>
    <mergeCell ref="G158:G159"/>
    <mergeCell ref="H158:I158"/>
    <mergeCell ref="L158:P159"/>
    <mergeCell ref="H149:I149"/>
    <mergeCell ref="A148:C149"/>
    <mergeCell ref="D148:F149"/>
    <mergeCell ref="G148:G149"/>
    <mergeCell ref="L148:P149"/>
    <mergeCell ref="A150:C151"/>
    <mergeCell ref="D150:F151"/>
    <mergeCell ref="A152:C153"/>
    <mergeCell ref="D152:F153"/>
    <mergeCell ref="G152:G153"/>
    <mergeCell ref="H152:I152"/>
    <mergeCell ref="L152:P153"/>
    <mergeCell ref="H153:I153"/>
    <mergeCell ref="H148:I148"/>
    <mergeCell ref="L176:P176"/>
    <mergeCell ref="A178:C179"/>
    <mergeCell ref="D178:F179"/>
    <mergeCell ref="G178:G179"/>
    <mergeCell ref="H178:I178"/>
    <mergeCell ref="L178:P179"/>
    <mergeCell ref="H179:I179"/>
    <mergeCell ref="A180:C181"/>
    <mergeCell ref="D180:F181"/>
    <mergeCell ref="G180:G181"/>
    <mergeCell ref="H180:I180"/>
    <mergeCell ref="F169:H172"/>
    <mergeCell ref="J169:J172"/>
    <mergeCell ref="A172:B174"/>
    <mergeCell ref="C172:D174"/>
    <mergeCell ref="M172:M173"/>
    <mergeCell ref="N172:N173"/>
    <mergeCell ref="O172:O173"/>
    <mergeCell ref="P172:P173"/>
    <mergeCell ref="D177:F177"/>
    <mergeCell ref="H177:I177"/>
    <mergeCell ref="L177:P177"/>
    <mergeCell ref="A176:C176"/>
    <mergeCell ref="D176:F176"/>
    <mergeCell ref="H176:I176"/>
    <mergeCell ref="H193:I193"/>
    <mergeCell ref="H194:I194"/>
    <mergeCell ref="H191:I191"/>
    <mergeCell ref="H192:I192"/>
    <mergeCell ref="A190:C191"/>
    <mergeCell ref="D190:F191"/>
    <mergeCell ref="G190:G191"/>
    <mergeCell ref="L190:P191"/>
    <mergeCell ref="A192:C193"/>
    <mergeCell ref="D192:F193"/>
    <mergeCell ref="G192:G193"/>
    <mergeCell ref="L192:P193"/>
    <mergeCell ref="H190:I190"/>
    <mergeCell ref="A186:C187"/>
    <mergeCell ref="D186:F187"/>
    <mergeCell ref="G186:G187"/>
    <mergeCell ref="H186:I186"/>
    <mergeCell ref="L186:P187"/>
    <mergeCell ref="H187:I187"/>
    <mergeCell ref="A188:C189"/>
    <mergeCell ref="D188:F189"/>
    <mergeCell ref="G188:G189"/>
    <mergeCell ref="H188:I188"/>
    <mergeCell ref="L188:P189"/>
    <mergeCell ref="H189:I189"/>
    <mergeCell ref="H201:I201"/>
    <mergeCell ref="H202:I202"/>
    <mergeCell ref="H199:I199"/>
    <mergeCell ref="H200:I200"/>
    <mergeCell ref="A200:C201"/>
    <mergeCell ref="D200:F201"/>
    <mergeCell ref="G200:G201"/>
    <mergeCell ref="L200:P201"/>
    <mergeCell ref="H197:I197"/>
    <mergeCell ref="H195:I195"/>
    <mergeCell ref="H196:I196"/>
    <mergeCell ref="A194:C195"/>
    <mergeCell ref="D194:F195"/>
    <mergeCell ref="G194:G195"/>
    <mergeCell ref="L194:P195"/>
    <mergeCell ref="A196:C197"/>
    <mergeCell ref="D196:F197"/>
    <mergeCell ref="G196:G197"/>
    <mergeCell ref="L196:P197"/>
    <mergeCell ref="O214:O215"/>
    <mergeCell ref="P214:P215"/>
    <mergeCell ref="A218:C218"/>
    <mergeCell ref="D218:F218"/>
    <mergeCell ref="H218:I218"/>
    <mergeCell ref="L218:P218"/>
    <mergeCell ref="F211:H214"/>
    <mergeCell ref="J211:J214"/>
    <mergeCell ref="A214:B216"/>
    <mergeCell ref="C214:D216"/>
    <mergeCell ref="M214:M215"/>
    <mergeCell ref="N214:N215"/>
    <mergeCell ref="H205:I205"/>
    <mergeCell ref="K210:L210"/>
    <mergeCell ref="M210:P210"/>
    <mergeCell ref="H203:I203"/>
    <mergeCell ref="H204:I204"/>
    <mergeCell ref="A202:C203"/>
    <mergeCell ref="D202:F203"/>
    <mergeCell ref="G202:G203"/>
    <mergeCell ref="L202:P203"/>
    <mergeCell ref="A204:C205"/>
    <mergeCell ref="D204:F205"/>
    <mergeCell ref="G204:G205"/>
    <mergeCell ref="L204:P205"/>
    <mergeCell ref="H225:I225"/>
    <mergeCell ref="H226:I226"/>
    <mergeCell ref="H223:I223"/>
    <mergeCell ref="H224:I224"/>
    <mergeCell ref="A222:C223"/>
    <mergeCell ref="D222:F223"/>
    <mergeCell ref="G222:G223"/>
    <mergeCell ref="L222:P223"/>
    <mergeCell ref="A224:C225"/>
    <mergeCell ref="D224:F225"/>
    <mergeCell ref="G224:G225"/>
    <mergeCell ref="L224:P225"/>
    <mergeCell ref="H221:I221"/>
    <mergeCell ref="H222:I222"/>
    <mergeCell ref="A219:C219"/>
    <mergeCell ref="D219:F219"/>
    <mergeCell ref="H219:I219"/>
    <mergeCell ref="L219:P219"/>
    <mergeCell ref="H220:I220"/>
    <mergeCell ref="A220:C221"/>
    <mergeCell ref="D220:F221"/>
    <mergeCell ref="G220:G221"/>
    <mergeCell ref="L220:P221"/>
    <mergeCell ref="H233:I233"/>
    <mergeCell ref="H231:I231"/>
    <mergeCell ref="H232:I232"/>
    <mergeCell ref="A230:C231"/>
    <mergeCell ref="D230:F231"/>
    <mergeCell ref="G230:G231"/>
    <mergeCell ref="L230:P231"/>
    <mergeCell ref="A232:C233"/>
    <mergeCell ref="D232:F233"/>
    <mergeCell ref="G232:G233"/>
    <mergeCell ref="L232:P233"/>
    <mergeCell ref="A234:C235"/>
    <mergeCell ref="D234:F235"/>
    <mergeCell ref="H229:I229"/>
    <mergeCell ref="H230:I230"/>
    <mergeCell ref="H227:I227"/>
    <mergeCell ref="H228:I228"/>
    <mergeCell ref="A226:C227"/>
    <mergeCell ref="D226:F227"/>
    <mergeCell ref="G226:G227"/>
    <mergeCell ref="L226:P227"/>
    <mergeCell ref="A228:C229"/>
    <mergeCell ref="D228:F229"/>
    <mergeCell ref="G228:G229"/>
    <mergeCell ref="L228:P229"/>
    <mergeCell ref="F253:H256"/>
    <mergeCell ref="J253:J256"/>
    <mergeCell ref="A256:B258"/>
    <mergeCell ref="C256:D258"/>
    <mergeCell ref="M256:M257"/>
    <mergeCell ref="N256:N257"/>
    <mergeCell ref="O256:O257"/>
    <mergeCell ref="P256:P257"/>
    <mergeCell ref="K252:L252"/>
    <mergeCell ref="M252:P252"/>
    <mergeCell ref="H247:I247"/>
    <mergeCell ref="H246:I246"/>
    <mergeCell ref="A238:C239"/>
    <mergeCell ref="D238:F239"/>
    <mergeCell ref="G238:G239"/>
    <mergeCell ref="H238:I238"/>
    <mergeCell ref="L238:P239"/>
    <mergeCell ref="H239:I239"/>
    <mergeCell ref="H241:I241"/>
    <mergeCell ref="A242:C243"/>
    <mergeCell ref="D242:F243"/>
    <mergeCell ref="G242:G243"/>
    <mergeCell ref="H242:I242"/>
    <mergeCell ref="L242:P243"/>
    <mergeCell ref="H243:I243"/>
    <mergeCell ref="A244:C245"/>
    <mergeCell ref="D244:F245"/>
    <mergeCell ref="G244:G245"/>
    <mergeCell ref="H244:I244"/>
    <mergeCell ref="L244:P245"/>
    <mergeCell ref="H245:I245"/>
    <mergeCell ref="A246:C247"/>
    <mergeCell ref="A261:C261"/>
    <mergeCell ref="D261:F261"/>
    <mergeCell ref="H261:I261"/>
    <mergeCell ref="L261:P261"/>
    <mergeCell ref="A260:C260"/>
    <mergeCell ref="D260:F260"/>
    <mergeCell ref="H260:I260"/>
    <mergeCell ref="L260:P260"/>
    <mergeCell ref="A262:C263"/>
    <mergeCell ref="D262:F263"/>
    <mergeCell ref="G262:G263"/>
    <mergeCell ref="H262:I262"/>
    <mergeCell ref="L262:P263"/>
    <mergeCell ref="H263:I263"/>
    <mergeCell ref="A264:C265"/>
    <mergeCell ref="D264:F265"/>
    <mergeCell ref="G264:G265"/>
    <mergeCell ref="H264:I264"/>
    <mergeCell ref="H277:I277"/>
    <mergeCell ref="H278:I278"/>
    <mergeCell ref="H275:I275"/>
    <mergeCell ref="H276:I276"/>
    <mergeCell ref="A274:C275"/>
    <mergeCell ref="D274:F275"/>
    <mergeCell ref="G274:G275"/>
    <mergeCell ref="L274:P275"/>
    <mergeCell ref="A276:C277"/>
    <mergeCell ref="D276:F277"/>
    <mergeCell ref="G276:G277"/>
    <mergeCell ref="L276:P277"/>
    <mergeCell ref="H274:I274"/>
    <mergeCell ref="A270:C271"/>
    <mergeCell ref="D270:F271"/>
    <mergeCell ref="G270:G271"/>
    <mergeCell ref="H270:I270"/>
    <mergeCell ref="L270:P271"/>
    <mergeCell ref="H271:I271"/>
    <mergeCell ref="A272:C273"/>
    <mergeCell ref="D272:F273"/>
    <mergeCell ref="G272:G273"/>
    <mergeCell ref="H272:I272"/>
    <mergeCell ref="L272:P273"/>
    <mergeCell ref="H273:I273"/>
    <mergeCell ref="H285:I285"/>
    <mergeCell ref="H286:I286"/>
    <mergeCell ref="H283:I283"/>
    <mergeCell ref="H284:I284"/>
    <mergeCell ref="A284:C285"/>
    <mergeCell ref="D284:F285"/>
    <mergeCell ref="G284:G285"/>
    <mergeCell ref="L284:P285"/>
    <mergeCell ref="H281:I281"/>
    <mergeCell ref="H279:I279"/>
    <mergeCell ref="H280:I280"/>
    <mergeCell ref="A278:C279"/>
    <mergeCell ref="D278:F279"/>
    <mergeCell ref="G278:G279"/>
    <mergeCell ref="L278:P279"/>
    <mergeCell ref="A280:C281"/>
    <mergeCell ref="D280:F281"/>
    <mergeCell ref="G280:G281"/>
    <mergeCell ref="L280:P281"/>
    <mergeCell ref="P298:P299"/>
    <mergeCell ref="A302:C302"/>
    <mergeCell ref="D302:F302"/>
    <mergeCell ref="H302:I302"/>
    <mergeCell ref="L302:P302"/>
    <mergeCell ref="F295:H298"/>
    <mergeCell ref="J295:J298"/>
    <mergeCell ref="A298:B300"/>
    <mergeCell ref="C298:D300"/>
    <mergeCell ref="M298:M299"/>
    <mergeCell ref="N298:N299"/>
    <mergeCell ref="H289:I289"/>
    <mergeCell ref="K294:L294"/>
    <mergeCell ref="M294:P294"/>
    <mergeCell ref="H287:I287"/>
    <mergeCell ref="H288:I288"/>
    <mergeCell ref="A286:C287"/>
    <mergeCell ref="D286:F287"/>
    <mergeCell ref="G286:G287"/>
    <mergeCell ref="L286:P287"/>
    <mergeCell ref="A288:C289"/>
    <mergeCell ref="D288:F289"/>
    <mergeCell ref="G288:G289"/>
    <mergeCell ref="L288:P289"/>
    <mergeCell ref="L12:P13"/>
    <mergeCell ref="H13:I13"/>
    <mergeCell ref="H317:I317"/>
    <mergeCell ref="H315:I315"/>
    <mergeCell ref="H316:I316"/>
    <mergeCell ref="A314:C315"/>
    <mergeCell ref="D314:F315"/>
    <mergeCell ref="G314:G315"/>
    <mergeCell ref="L314:P315"/>
    <mergeCell ref="A316:C317"/>
    <mergeCell ref="D316:F317"/>
    <mergeCell ref="G316:G317"/>
    <mergeCell ref="L316:P317"/>
    <mergeCell ref="H313:I313"/>
    <mergeCell ref="H314:I314"/>
    <mergeCell ref="H311:I311"/>
    <mergeCell ref="H312:I312"/>
    <mergeCell ref="A310:C311"/>
    <mergeCell ref="D310:F311"/>
    <mergeCell ref="G310:G311"/>
    <mergeCell ref="L310:P311"/>
    <mergeCell ref="A312:C313"/>
    <mergeCell ref="D312:F313"/>
    <mergeCell ref="G312:G313"/>
    <mergeCell ref="A18:C19"/>
    <mergeCell ref="D18:F19"/>
    <mergeCell ref="G18:G19"/>
    <mergeCell ref="H18:I18"/>
    <mergeCell ref="L18:P19"/>
    <mergeCell ref="H19:I19"/>
    <mergeCell ref="A20:C21"/>
    <mergeCell ref="D20:F21"/>
    <mergeCell ref="G20:G21"/>
    <mergeCell ref="H20:I20"/>
    <mergeCell ref="L20:P21"/>
    <mergeCell ref="H21:I21"/>
    <mergeCell ref="A14:C15"/>
    <mergeCell ref="D14:F15"/>
    <mergeCell ref="G14:G15"/>
    <mergeCell ref="H14:I14"/>
    <mergeCell ref="L14:P15"/>
    <mergeCell ref="H15:I15"/>
    <mergeCell ref="A16:C17"/>
    <mergeCell ref="D16:F17"/>
    <mergeCell ref="G16:G17"/>
    <mergeCell ref="H16:I16"/>
    <mergeCell ref="L16:P17"/>
    <mergeCell ref="H17:I17"/>
    <mergeCell ref="A26:C27"/>
    <mergeCell ref="D26:F27"/>
    <mergeCell ref="G26:G27"/>
    <mergeCell ref="H26:I26"/>
    <mergeCell ref="L26:P27"/>
    <mergeCell ref="H27:I27"/>
    <mergeCell ref="A22:C23"/>
    <mergeCell ref="D22:F23"/>
    <mergeCell ref="G22:G23"/>
    <mergeCell ref="H22:I22"/>
    <mergeCell ref="L22:P23"/>
    <mergeCell ref="H23:I23"/>
    <mergeCell ref="A24:C25"/>
    <mergeCell ref="D24:F25"/>
    <mergeCell ref="G24:G25"/>
    <mergeCell ref="H24:I24"/>
    <mergeCell ref="L24:P25"/>
    <mergeCell ref="H25:I25"/>
    <mergeCell ref="A28:C29"/>
    <mergeCell ref="D28:F29"/>
    <mergeCell ref="G28:G29"/>
    <mergeCell ref="H28:I28"/>
    <mergeCell ref="L28:P29"/>
    <mergeCell ref="H29:I29"/>
    <mergeCell ref="H31:I31"/>
    <mergeCell ref="A34:C35"/>
    <mergeCell ref="D34:F35"/>
    <mergeCell ref="G34:G35"/>
    <mergeCell ref="L34:P35"/>
    <mergeCell ref="A36:C37"/>
    <mergeCell ref="D36:F37"/>
    <mergeCell ref="G36:G37"/>
    <mergeCell ref="H36:I36"/>
    <mergeCell ref="L36:P37"/>
    <mergeCell ref="H37:I37"/>
    <mergeCell ref="A32:C33"/>
    <mergeCell ref="D32:F33"/>
    <mergeCell ref="G32:G33"/>
    <mergeCell ref="H32:I32"/>
    <mergeCell ref="L32:P33"/>
    <mergeCell ref="H33:I33"/>
    <mergeCell ref="H34:I34"/>
    <mergeCell ref="D78:F79"/>
    <mergeCell ref="G78:G79"/>
    <mergeCell ref="L78:P79"/>
    <mergeCell ref="G66:G67"/>
    <mergeCell ref="H66:I66"/>
    <mergeCell ref="L66:P67"/>
    <mergeCell ref="H67:I67"/>
    <mergeCell ref="A68:C69"/>
    <mergeCell ref="D68:F69"/>
    <mergeCell ref="G68:G69"/>
    <mergeCell ref="H68:I68"/>
    <mergeCell ref="L68:P69"/>
    <mergeCell ref="H69:I69"/>
    <mergeCell ref="G150:G151"/>
    <mergeCell ref="H150:I150"/>
    <mergeCell ref="L150:P151"/>
    <mergeCell ref="H151:I151"/>
    <mergeCell ref="L96:P97"/>
    <mergeCell ref="H97:I97"/>
    <mergeCell ref="A98:C99"/>
    <mergeCell ref="D98:F99"/>
    <mergeCell ref="G98:G99"/>
    <mergeCell ref="H98:I98"/>
    <mergeCell ref="L98:P99"/>
    <mergeCell ref="H99:I99"/>
    <mergeCell ref="A100:C101"/>
    <mergeCell ref="D100:F101"/>
    <mergeCell ref="G100:G101"/>
    <mergeCell ref="H100:I100"/>
    <mergeCell ref="L100:P101"/>
    <mergeCell ref="H101:I101"/>
    <mergeCell ref="H147:I147"/>
    <mergeCell ref="A146:C147"/>
    <mergeCell ref="D146:F147"/>
    <mergeCell ref="G146:G147"/>
    <mergeCell ref="L146:P147"/>
    <mergeCell ref="H145:I145"/>
    <mergeCell ref="H146:I146"/>
    <mergeCell ref="L180:P181"/>
    <mergeCell ref="H181:I181"/>
    <mergeCell ref="A182:C183"/>
    <mergeCell ref="D182:F183"/>
    <mergeCell ref="G182:G183"/>
    <mergeCell ref="H182:I182"/>
    <mergeCell ref="L182:P183"/>
    <mergeCell ref="H183:I183"/>
    <mergeCell ref="A184:C185"/>
    <mergeCell ref="D184:F185"/>
    <mergeCell ref="G184:G185"/>
    <mergeCell ref="H184:I184"/>
    <mergeCell ref="L184:P185"/>
    <mergeCell ref="H185:I185"/>
    <mergeCell ref="H159:I159"/>
    <mergeCell ref="A160:C161"/>
    <mergeCell ref="D160:F161"/>
    <mergeCell ref="G160:G161"/>
    <mergeCell ref="H160:I160"/>
    <mergeCell ref="L160:P161"/>
    <mergeCell ref="H161:I161"/>
    <mergeCell ref="A162:C163"/>
    <mergeCell ref="D162:F163"/>
    <mergeCell ref="G162:G163"/>
    <mergeCell ref="L162:P163"/>
    <mergeCell ref="A177:C177"/>
    <mergeCell ref="D246:F247"/>
    <mergeCell ref="G246:G247"/>
    <mergeCell ref="L246:P247"/>
    <mergeCell ref="G234:G235"/>
    <mergeCell ref="H234:I234"/>
    <mergeCell ref="L234:P235"/>
    <mergeCell ref="H235:I235"/>
    <mergeCell ref="A236:C237"/>
    <mergeCell ref="D236:F237"/>
    <mergeCell ref="G236:G237"/>
    <mergeCell ref="H236:I236"/>
    <mergeCell ref="L236:P237"/>
    <mergeCell ref="H237:I237"/>
    <mergeCell ref="G318:G319"/>
    <mergeCell ref="H318:I318"/>
    <mergeCell ref="L318:P319"/>
    <mergeCell ref="H319:I319"/>
    <mergeCell ref="D306:F307"/>
    <mergeCell ref="G306:G307"/>
    <mergeCell ref="L306:P307"/>
    <mergeCell ref="A308:C309"/>
    <mergeCell ref="D308:F309"/>
    <mergeCell ref="G308:G309"/>
    <mergeCell ref="L308:P309"/>
    <mergeCell ref="H305:I305"/>
    <mergeCell ref="H306:I306"/>
    <mergeCell ref="A303:C303"/>
    <mergeCell ref="D303:F303"/>
    <mergeCell ref="H303:I303"/>
    <mergeCell ref="L303:P303"/>
    <mergeCell ref="H304:I304"/>
    <mergeCell ref="A304:C305"/>
    <mergeCell ref="A320:C321"/>
    <mergeCell ref="D320:F321"/>
    <mergeCell ref="G320:G321"/>
    <mergeCell ref="H320:I320"/>
    <mergeCell ref="L320:P321"/>
    <mergeCell ref="H321:I321"/>
    <mergeCell ref="L264:P265"/>
    <mergeCell ref="H265:I265"/>
    <mergeCell ref="A266:C267"/>
    <mergeCell ref="D266:F267"/>
    <mergeCell ref="G266:G267"/>
    <mergeCell ref="H266:I266"/>
    <mergeCell ref="L266:P267"/>
    <mergeCell ref="H267:I267"/>
    <mergeCell ref="A268:C269"/>
    <mergeCell ref="D268:F269"/>
    <mergeCell ref="G268:G269"/>
    <mergeCell ref="H268:I268"/>
    <mergeCell ref="L268:P269"/>
    <mergeCell ref="H269:I269"/>
    <mergeCell ref="A318:C319"/>
    <mergeCell ref="D318:F319"/>
    <mergeCell ref="L312:P313"/>
    <mergeCell ref="H309:I309"/>
    <mergeCell ref="H310:I310"/>
    <mergeCell ref="H307:I307"/>
    <mergeCell ref="H308:I308"/>
    <mergeCell ref="A306:C307"/>
    <mergeCell ref="D304:F305"/>
    <mergeCell ref="G304:G305"/>
    <mergeCell ref="L304:P305"/>
    <mergeCell ref="O298:O299"/>
    <mergeCell ref="A328:C329"/>
    <mergeCell ref="D328:F329"/>
    <mergeCell ref="G328:G329"/>
    <mergeCell ref="H328:I328"/>
    <mergeCell ref="L328:P329"/>
    <mergeCell ref="H329:I329"/>
    <mergeCell ref="A330:C331"/>
    <mergeCell ref="D330:F331"/>
    <mergeCell ref="G330:G331"/>
    <mergeCell ref="H330:I330"/>
    <mergeCell ref="L330:P331"/>
    <mergeCell ref="H331:I331"/>
    <mergeCell ref="A322:C323"/>
    <mergeCell ref="D322:F323"/>
    <mergeCell ref="G322:G323"/>
    <mergeCell ref="H322:I322"/>
    <mergeCell ref="L322:P323"/>
    <mergeCell ref="H323:I323"/>
    <mergeCell ref="H325:I325"/>
    <mergeCell ref="A326:C327"/>
    <mergeCell ref="D326:F327"/>
    <mergeCell ref="G326:G327"/>
    <mergeCell ref="H326:I326"/>
    <mergeCell ref="L326:P327"/>
    <mergeCell ref="H327:I327"/>
    <mergeCell ref="A344:C344"/>
    <mergeCell ref="D344:F344"/>
    <mergeCell ref="H344:I344"/>
    <mergeCell ref="L344:P344"/>
    <mergeCell ref="A345:C345"/>
    <mergeCell ref="D345:F345"/>
    <mergeCell ref="H345:I345"/>
    <mergeCell ref="L345:P345"/>
    <mergeCell ref="A346:C347"/>
    <mergeCell ref="D346:F347"/>
    <mergeCell ref="G346:G347"/>
    <mergeCell ref="H346:I346"/>
    <mergeCell ref="L346:P347"/>
    <mergeCell ref="H347:I347"/>
    <mergeCell ref="K336:L336"/>
    <mergeCell ref="M336:P336"/>
    <mergeCell ref="F337:H340"/>
    <mergeCell ref="J337:J340"/>
    <mergeCell ref="A340:B342"/>
    <mergeCell ref="C340:D342"/>
    <mergeCell ref="M340:M341"/>
    <mergeCell ref="N340:N341"/>
    <mergeCell ref="O340:O341"/>
    <mergeCell ref="P340:P341"/>
    <mergeCell ref="A352:C353"/>
    <mergeCell ref="D352:F353"/>
    <mergeCell ref="G352:G353"/>
    <mergeCell ref="H352:I352"/>
    <mergeCell ref="L352:P353"/>
    <mergeCell ref="H353:I353"/>
    <mergeCell ref="A354:C355"/>
    <mergeCell ref="D354:F355"/>
    <mergeCell ref="G354:G355"/>
    <mergeCell ref="H354:I354"/>
    <mergeCell ref="L354:P355"/>
    <mergeCell ref="H355:I355"/>
    <mergeCell ref="A348:C349"/>
    <mergeCell ref="D348:F349"/>
    <mergeCell ref="G348:G349"/>
    <mergeCell ref="H348:I348"/>
    <mergeCell ref="L348:P349"/>
    <mergeCell ref="H349:I349"/>
    <mergeCell ref="A350:C351"/>
    <mergeCell ref="D350:F351"/>
    <mergeCell ref="G350:G351"/>
    <mergeCell ref="H350:I350"/>
    <mergeCell ref="L350:P351"/>
    <mergeCell ref="H351:I351"/>
    <mergeCell ref="A360:C361"/>
    <mergeCell ref="D360:F361"/>
    <mergeCell ref="G360:G361"/>
    <mergeCell ref="H360:I360"/>
    <mergeCell ref="L360:P361"/>
    <mergeCell ref="H361:I361"/>
    <mergeCell ref="A362:C363"/>
    <mergeCell ref="D362:F363"/>
    <mergeCell ref="G362:G363"/>
    <mergeCell ref="H362:I362"/>
    <mergeCell ref="L362:P363"/>
    <mergeCell ref="H363:I363"/>
    <mergeCell ref="A356:C357"/>
    <mergeCell ref="D356:F357"/>
    <mergeCell ref="G356:G357"/>
    <mergeCell ref="H356:I356"/>
    <mergeCell ref="L356:P357"/>
    <mergeCell ref="H357:I357"/>
    <mergeCell ref="A358:C359"/>
    <mergeCell ref="D358:F359"/>
    <mergeCell ref="G358:G359"/>
    <mergeCell ref="H358:I358"/>
    <mergeCell ref="L358:P359"/>
    <mergeCell ref="H359:I359"/>
    <mergeCell ref="A370:C371"/>
    <mergeCell ref="D370:F371"/>
    <mergeCell ref="G370:G371"/>
    <mergeCell ref="H370:I370"/>
    <mergeCell ref="L370:P371"/>
    <mergeCell ref="H371:I371"/>
    <mergeCell ref="A372:C373"/>
    <mergeCell ref="D372:F373"/>
    <mergeCell ref="G372:G373"/>
    <mergeCell ref="H372:I372"/>
    <mergeCell ref="L372:P373"/>
    <mergeCell ref="H373:I373"/>
    <mergeCell ref="A364:C365"/>
    <mergeCell ref="D364:F365"/>
    <mergeCell ref="G364:G365"/>
    <mergeCell ref="H364:I364"/>
    <mergeCell ref="L364:P365"/>
    <mergeCell ref="H365:I365"/>
    <mergeCell ref="H367:I367"/>
    <mergeCell ref="A368:C369"/>
    <mergeCell ref="D368:F369"/>
    <mergeCell ref="G368:G369"/>
    <mergeCell ref="H368:I368"/>
    <mergeCell ref="L368:P369"/>
    <mergeCell ref="H369:I369"/>
    <mergeCell ref="A386:C386"/>
    <mergeCell ref="D386:F386"/>
    <mergeCell ref="H386:I386"/>
    <mergeCell ref="L386:P386"/>
    <mergeCell ref="A387:C387"/>
    <mergeCell ref="D387:F387"/>
    <mergeCell ref="H387:I387"/>
    <mergeCell ref="L387:P387"/>
    <mergeCell ref="A388:C389"/>
    <mergeCell ref="D388:F389"/>
    <mergeCell ref="G388:G389"/>
    <mergeCell ref="H388:I388"/>
    <mergeCell ref="L388:P389"/>
    <mergeCell ref="H389:I389"/>
    <mergeCell ref="K378:L378"/>
    <mergeCell ref="M378:P378"/>
    <mergeCell ref="F379:H382"/>
    <mergeCell ref="J379:J382"/>
    <mergeCell ref="A382:B384"/>
    <mergeCell ref="C382:D384"/>
    <mergeCell ref="M382:M383"/>
    <mergeCell ref="N382:N383"/>
    <mergeCell ref="O382:O383"/>
    <mergeCell ref="P382:P383"/>
    <mergeCell ref="A394:C395"/>
    <mergeCell ref="D394:F395"/>
    <mergeCell ref="G394:G395"/>
    <mergeCell ref="H394:I394"/>
    <mergeCell ref="L394:P395"/>
    <mergeCell ref="H395:I395"/>
    <mergeCell ref="A396:C397"/>
    <mergeCell ref="D396:F397"/>
    <mergeCell ref="G396:G397"/>
    <mergeCell ref="H396:I396"/>
    <mergeCell ref="L396:P397"/>
    <mergeCell ref="H397:I397"/>
    <mergeCell ref="A390:C391"/>
    <mergeCell ref="D390:F391"/>
    <mergeCell ref="G390:G391"/>
    <mergeCell ref="H390:I390"/>
    <mergeCell ref="L390:P391"/>
    <mergeCell ref="H391:I391"/>
    <mergeCell ref="A392:C393"/>
    <mergeCell ref="D392:F393"/>
    <mergeCell ref="G392:G393"/>
    <mergeCell ref="H392:I392"/>
    <mergeCell ref="L392:P393"/>
    <mergeCell ref="H393:I393"/>
    <mergeCell ref="A402:C403"/>
    <mergeCell ref="D402:F403"/>
    <mergeCell ref="G402:G403"/>
    <mergeCell ref="H402:I402"/>
    <mergeCell ref="L402:P403"/>
    <mergeCell ref="H403:I403"/>
    <mergeCell ref="A404:C405"/>
    <mergeCell ref="D404:F405"/>
    <mergeCell ref="G404:G405"/>
    <mergeCell ref="H404:I404"/>
    <mergeCell ref="L404:P405"/>
    <mergeCell ref="H405:I405"/>
    <mergeCell ref="A398:C399"/>
    <mergeCell ref="D398:F399"/>
    <mergeCell ref="G398:G399"/>
    <mergeCell ref="H398:I398"/>
    <mergeCell ref="L398:P399"/>
    <mergeCell ref="H399:I399"/>
    <mergeCell ref="A400:C401"/>
    <mergeCell ref="D400:F401"/>
    <mergeCell ref="G400:G401"/>
    <mergeCell ref="H400:I400"/>
    <mergeCell ref="L400:P401"/>
    <mergeCell ref="H401:I401"/>
    <mergeCell ref="A412:C413"/>
    <mergeCell ref="D412:F413"/>
    <mergeCell ref="G412:G413"/>
    <mergeCell ref="H412:I412"/>
    <mergeCell ref="L412:P413"/>
    <mergeCell ref="H413:I413"/>
    <mergeCell ref="A414:C415"/>
    <mergeCell ref="D414:F415"/>
    <mergeCell ref="G414:G415"/>
    <mergeCell ref="H414:I414"/>
    <mergeCell ref="L414:P415"/>
    <mergeCell ref="H415:I415"/>
    <mergeCell ref="A406:C407"/>
    <mergeCell ref="D406:F407"/>
    <mergeCell ref="G406:G407"/>
    <mergeCell ref="H406:I406"/>
    <mergeCell ref="L406:P407"/>
    <mergeCell ref="H407:I407"/>
    <mergeCell ref="H409:I409"/>
    <mergeCell ref="A410:C411"/>
    <mergeCell ref="D410:F411"/>
    <mergeCell ref="G410:G411"/>
    <mergeCell ref="H410:I410"/>
    <mergeCell ref="L410:P411"/>
    <mergeCell ref="H411:I411"/>
    <mergeCell ref="A428:C428"/>
    <mergeCell ref="D428:F428"/>
    <mergeCell ref="H428:I428"/>
    <mergeCell ref="L428:P428"/>
    <mergeCell ref="A429:C429"/>
    <mergeCell ref="D429:F429"/>
    <mergeCell ref="H429:I429"/>
    <mergeCell ref="L429:P429"/>
    <mergeCell ref="A430:C431"/>
    <mergeCell ref="D430:F431"/>
    <mergeCell ref="G430:G431"/>
    <mergeCell ref="H430:I430"/>
    <mergeCell ref="L430:P431"/>
    <mergeCell ref="H431:I431"/>
    <mergeCell ref="K420:L420"/>
    <mergeCell ref="M420:P420"/>
    <mergeCell ref="F421:H424"/>
    <mergeCell ref="J421:J424"/>
    <mergeCell ref="A424:B426"/>
    <mergeCell ref="C424:D426"/>
    <mergeCell ref="M424:M425"/>
    <mergeCell ref="N424:N425"/>
    <mergeCell ref="O424:O425"/>
    <mergeCell ref="P424:P425"/>
    <mergeCell ref="A436:C437"/>
    <mergeCell ref="D436:F437"/>
    <mergeCell ref="G436:G437"/>
    <mergeCell ref="H436:I436"/>
    <mergeCell ref="L436:P437"/>
    <mergeCell ref="H437:I437"/>
    <mergeCell ref="A438:C439"/>
    <mergeCell ref="D438:F439"/>
    <mergeCell ref="G438:G439"/>
    <mergeCell ref="H438:I438"/>
    <mergeCell ref="L438:P439"/>
    <mergeCell ref="H439:I439"/>
    <mergeCell ref="A432:C433"/>
    <mergeCell ref="D432:F433"/>
    <mergeCell ref="G432:G433"/>
    <mergeCell ref="H432:I432"/>
    <mergeCell ref="L432:P433"/>
    <mergeCell ref="H433:I433"/>
    <mergeCell ref="A434:C435"/>
    <mergeCell ref="D434:F435"/>
    <mergeCell ref="G434:G435"/>
    <mergeCell ref="H434:I434"/>
    <mergeCell ref="L434:P435"/>
    <mergeCell ref="H435:I435"/>
    <mergeCell ref="A444:C445"/>
    <mergeCell ref="D444:F445"/>
    <mergeCell ref="G444:G445"/>
    <mergeCell ref="H444:I444"/>
    <mergeCell ref="L444:P445"/>
    <mergeCell ref="H445:I445"/>
    <mergeCell ref="A446:C447"/>
    <mergeCell ref="D446:F447"/>
    <mergeCell ref="G446:G447"/>
    <mergeCell ref="H446:I446"/>
    <mergeCell ref="L446:P447"/>
    <mergeCell ref="H447:I447"/>
    <mergeCell ref="A440:C441"/>
    <mergeCell ref="D440:F441"/>
    <mergeCell ref="G440:G441"/>
    <mergeCell ref="H440:I440"/>
    <mergeCell ref="L440:P441"/>
    <mergeCell ref="H441:I441"/>
    <mergeCell ref="A442:C443"/>
    <mergeCell ref="D442:F443"/>
    <mergeCell ref="G442:G443"/>
    <mergeCell ref="H442:I442"/>
    <mergeCell ref="L442:P443"/>
    <mergeCell ref="H443:I443"/>
    <mergeCell ref="K462:L462"/>
    <mergeCell ref="M462:P462"/>
    <mergeCell ref="A454:C455"/>
    <mergeCell ref="D454:F455"/>
    <mergeCell ref="G454:G455"/>
    <mergeCell ref="H454:I454"/>
    <mergeCell ref="L454:P455"/>
    <mergeCell ref="H455:I455"/>
    <mergeCell ref="A456:C457"/>
    <mergeCell ref="D456:F457"/>
    <mergeCell ref="G456:G457"/>
    <mergeCell ref="H456:I456"/>
    <mergeCell ref="L456:P457"/>
    <mergeCell ref="H457:I457"/>
    <mergeCell ref="A448:C449"/>
    <mergeCell ref="D448:F449"/>
    <mergeCell ref="G448:G449"/>
    <mergeCell ref="H448:I448"/>
    <mergeCell ref="L448:P449"/>
    <mergeCell ref="H449:I449"/>
    <mergeCell ref="H451:I451"/>
    <mergeCell ref="A452:C453"/>
    <mergeCell ref="D452:F453"/>
    <mergeCell ref="G452:G453"/>
    <mergeCell ref="H452:I452"/>
    <mergeCell ref="L452:P453"/>
    <mergeCell ref="H453:I453"/>
  </mergeCells>
  <phoneticPr fontId="3"/>
  <printOptions horizontalCentered="1"/>
  <pageMargins left="0.19685039370078741" right="0.19685039370078741" top="0.47244094488188981" bottom="0.23622047244094491" header="0.31496062992125984" footer="0.19685039370078741"/>
  <pageSetup paperSize="9" scale="97" orientation="landscape" r:id="rId1"/>
  <rowBreaks count="2" manualBreakCount="2">
    <brk id="42" max="1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見積書（表紙）</vt:lpstr>
      <vt:lpstr>見積内訳書（必要でしたらご利用下さい）</vt:lpstr>
      <vt:lpstr>'見積書（表紙）'!Print_Area</vt:lpstr>
    </vt:vector>
  </TitlesOfParts>
  <Company>栗本建設工業株式会社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工務積算部（川登）</dc:creator>
  <cp:lastModifiedBy>山本　美穂</cp:lastModifiedBy>
  <cp:lastPrinted>2023-06-28T05:34:34Z</cp:lastPrinted>
  <dcterms:created xsi:type="dcterms:W3CDTF">2016-12-01T00:38:13Z</dcterms:created>
  <dcterms:modified xsi:type="dcterms:W3CDTF">2023-10-24T00:03:20Z</dcterms:modified>
</cp:coreProperties>
</file>